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4355" windowHeight="82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5" i="1"/>
  <c r="E15"/>
  <c r="E14"/>
  <c r="F14"/>
  <c r="F13"/>
  <c r="E13"/>
  <c r="F12"/>
  <c r="E12"/>
  <c r="E11"/>
  <c r="F11"/>
  <c r="E10"/>
  <c r="F10"/>
  <c r="F9"/>
  <c r="D10"/>
  <c r="D11"/>
  <c r="D12"/>
  <c r="D13"/>
  <c r="D14"/>
  <c r="D15"/>
  <c r="D9"/>
  <c r="E9"/>
  <c r="G9" s="1"/>
  <c r="H9" s="1"/>
  <c r="C8"/>
  <c r="G10" l="1"/>
  <c r="H10" s="1"/>
  <c r="G13"/>
  <c r="H13" s="1"/>
  <c r="G14"/>
  <c r="H14" s="1"/>
  <c r="G11"/>
  <c r="H11" s="1"/>
  <c r="G12"/>
  <c r="H12" s="1"/>
  <c r="G15"/>
  <c r="H15" s="1"/>
  <c r="H17" l="1"/>
  <c r="H19" s="1"/>
</calcChain>
</file>

<file path=xl/sharedStrings.xml><?xml version="1.0" encoding="utf-8"?>
<sst xmlns="http://schemas.openxmlformats.org/spreadsheetml/2006/main" count="22" uniqueCount="22">
  <si>
    <t>P1</t>
  </si>
  <si>
    <t>P2</t>
  </si>
  <si>
    <t>T</t>
  </si>
  <si>
    <t>in H2O</t>
  </si>
  <si>
    <t>PSIA</t>
  </si>
  <si>
    <t>Deg F</t>
  </si>
  <si>
    <t>base</t>
  </si>
  <si>
    <t>Error</t>
  </si>
  <si>
    <t>value</t>
  </si>
  <si>
    <t>Sig +</t>
  </si>
  <si>
    <t>Sig-</t>
  </si>
  <si>
    <t>Dsig</t>
  </si>
  <si>
    <t>Dsig2</t>
  </si>
  <si>
    <t>Flow Accuracy</t>
  </si>
  <si>
    <t>flow repeat</t>
  </si>
  <si>
    <t>P1 accuracy</t>
  </si>
  <si>
    <t>P2 Accuracy</t>
  </si>
  <si>
    <t>T accuracy</t>
  </si>
  <si>
    <t>Tdaq Error</t>
  </si>
  <si>
    <t>Mydaq</t>
  </si>
  <si>
    <t>sum</t>
  </si>
  <si>
    <t>sqrt</t>
  </si>
</sst>
</file>

<file path=xl/styles.xml><?xml version="1.0" encoding="utf-8"?>
<styleSheet xmlns="http://schemas.openxmlformats.org/spreadsheetml/2006/main">
  <numFmts count="4">
    <numFmt numFmtId="166" formatCode="0.000000"/>
    <numFmt numFmtId="167" formatCode="0.00000"/>
    <numFmt numFmtId="168" formatCode="0.0000"/>
    <numFmt numFmtId="172" formatCode="0.0000E+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68" fontId="0" fillId="0" borderId="1" xfId="0" applyNumberFormat="1" applyBorder="1"/>
    <xf numFmtId="166" fontId="0" fillId="0" borderId="1" xfId="0" applyNumberFormat="1" applyBorder="1"/>
    <xf numFmtId="172" fontId="0" fillId="0" borderId="1" xfId="0" applyNumberFormat="1" applyBorder="1"/>
    <xf numFmtId="168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H20"/>
  <sheetViews>
    <sheetView tabSelected="1" workbookViewId="0">
      <selection activeCell="K7" sqref="K7"/>
    </sheetView>
  </sheetViews>
  <sheetFormatPr defaultRowHeight="15"/>
  <cols>
    <col min="2" max="2" width="10.7109375" customWidth="1"/>
    <col min="7" max="7" width="12.42578125" customWidth="1"/>
    <col min="8" max="8" width="15.140625" customWidth="1"/>
  </cols>
  <sheetData>
    <row r="3" spans="1:8">
      <c r="B3" s="1" t="s">
        <v>0</v>
      </c>
      <c r="C3" s="1" t="s">
        <v>1</v>
      </c>
      <c r="D3" s="1" t="s">
        <v>2</v>
      </c>
    </row>
    <row r="4" spans="1:8">
      <c r="B4" s="1" t="s">
        <v>3</v>
      </c>
      <c r="C4" s="1" t="s">
        <v>4</v>
      </c>
      <c r="D4" s="1" t="s">
        <v>5</v>
      </c>
    </row>
    <row r="5" spans="1:8">
      <c r="B5" s="1">
        <v>8</v>
      </c>
      <c r="C5" s="1">
        <v>15</v>
      </c>
      <c r="D5" s="1">
        <v>50</v>
      </c>
    </row>
    <row r="7" spans="1:8">
      <c r="B7" t="s">
        <v>7</v>
      </c>
      <c r="C7" t="s">
        <v>8</v>
      </c>
    </row>
    <row r="8" spans="1:8" ht="15.75" thickBot="1">
      <c r="B8" t="s">
        <v>6</v>
      </c>
      <c r="C8" s="1">
        <f>(4*$B$5 - 0.15*$B$5^2)*(70/$D$5)*(((2.7*$C$5)/($D$5+459.7))^2/0.075)</f>
        <v>2.6399491997681701</v>
      </c>
      <c r="E8" t="s">
        <v>9</v>
      </c>
      <c r="F8" t="s">
        <v>10</v>
      </c>
      <c r="G8" t="s">
        <v>11</v>
      </c>
      <c r="H8" t="s">
        <v>12</v>
      </c>
    </row>
    <row r="9" spans="1:8">
      <c r="A9" s="12" t="s">
        <v>13</v>
      </c>
      <c r="B9" s="13"/>
      <c r="C9" s="6">
        <v>5.7599999999999998E-2</v>
      </c>
      <c r="D9" s="7">
        <f>-1*C9</f>
        <v>-5.7599999999999998E-2</v>
      </c>
      <c r="E9" s="5">
        <f>(4*($B$5+C9) - 0.15*($B$5+C9) ^2)*(70/$D$5)*(((2.7*$C$5)/($D$5+459.7))^2/0.075)</f>
        <v>2.6507520529187096</v>
      </c>
      <c r="F9" s="2">
        <f>(4*($B$5+D9) - 0.15*($B$5+D9) ^2)*(70/$D$5)*(((2.7*$C$5)/($D$5+459.7))^2/0.075)</f>
        <v>2.6290290423606169</v>
      </c>
      <c r="G9" s="3">
        <f>(ABS(E9-C$8)+ABS(F9-C$8))/2</f>
        <v>1.0861505279046391E-2</v>
      </c>
      <c r="H9" s="4">
        <f>G9^2</f>
        <v>1.1797229692675261E-4</v>
      </c>
    </row>
    <row r="10" spans="1:8">
      <c r="A10" s="12" t="s">
        <v>14</v>
      </c>
      <c r="B10" s="13"/>
      <c r="C10" s="8">
        <v>8.0000000000000002E-3</v>
      </c>
      <c r="D10" s="9">
        <f t="shared" ref="D10:D15" si="0">-1*C10</f>
        <v>-8.0000000000000002E-3</v>
      </c>
      <c r="E10" s="5">
        <f>(4*($B$5+C10) - 0.15*($B$5+C10) ^2)*(70/$D$5)*(((2.7*$C$5)/($D$5+459.7))^2/0.075)</f>
        <v>2.6414566107612378</v>
      </c>
      <c r="F10" s="2">
        <f>(4*($B$5+D10) - 0.15*($B$5+D10) ^2)*(70/$D$5)*(((2.7*$C$5)/($D$5+459.7))^2/0.075)</f>
        <v>2.6384395259615028</v>
      </c>
      <c r="G10" s="3">
        <f t="shared" ref="G10:G15" si="1">(ABS(E10-C$8)+ABS(F10-C$8))/2</f>
        <v>1.5085423998675296E-3</v>
      </c>
      <c r="H10" s="4">
        <f t="shared" ref="H10:H15" si="2">G10^2</f>
        <v>2.2757001721980857E-6</v>
      </c>
    </row>
    <row r="11" spans="1:8">
      <c r="A11" s="12" t="s">
        <v>15</v>
      </c>
      <c r="B11" s="13"/>
      <c r="C11" s="8">
        <v>0.02</v>
      </c>
      <c r="D11" s="9">
        <f t="shared" si="0"/>
        <v>-0.02</v>
      </c>
      <c r="E11" s="5">
        <f>(4*($B$5+C11) - 0.15*($B$5+C11) ^2)*(70/$D$5)*(((2.7*$C$5)/($D$5+459.7))^2/0.075)</f>
        <v>2.6437134844753394</v>
      </c>
      <c r="F11" s="2">
        <f>(4*($B$5+D11) - 0.15*($B$5+D11) ^2)*(70/$D$5)*(((2.7*$C$5)/($D$5+459.7))^2/0.075)</f>
        <v>2.6361707724760022</v>
      </c>
      <c r="G11" s="3">
        <f t="shared" si="1"/>
        <v>3.7713559996686019E-3</v>
      </c>
      <c r="H11" s="4">
        <f t="shared" si="2"/>
        <v>1.4223126076236359E-5</v>
      </c>
    </row>
    <row r="12" spans="1:8">
      <c r="A12" s="12" t="s">
        <v>16</v>
      </c>
      <c r="B12" s="13"/>
      <c r="C12" s="8">
        <v>0.06</v>
      </c>
      <c r="D12" s="9">
        <f t="shared" si="0"/>
        <v>-0.06</v>
      </c>
      <c r="E12" s="5">
        <f>(4*$B$5 - 0.15*$B$5^2)*(70/$D$5)*(((2.7*($C$5+C12))/($D$5+459.7))^2/0.075)</f>
        <v>2.6611110325535128</v>
      </c>
      <c r="F12" s="2">
        <f>(4*$B$5 - 0.15*$B$5^2)*(70/$D$5)*(((2.7*($C$5+D12))/($D$5+459.7))^2/0.075)</f>
        <v>2.6188718453572211</v>
      </c>
      <c r="G12" s="3">
        <f t="shared" si="1"/>
        <v>2.1119593598145858E-2</v>
      </c>
      <c r="H12" s="4">
        <f t="shared" si="2"/>
        <v>4.4603723375084354E-4</v>
      </c>
    </row>
    <row r="13" spans="1:8">
      <c r="A13" s="12" t="s">
        <v>17</v>
      </c>
      <c r="B13" s="13"/>
      <c r="C13" s="8">
        <v>1</v>
      </c>
      <c r="D13" s="9">
        <f t="shared" si="0"/>
        <v>-1</v>
      </c>
      <c r="E13" s="5">
        <f>(4*$B$5 - 0.15*$B$5^2)*(70/($D$5+C13))*(((2.7*$C$5)/(($D$5+C13)+459.7))^2/0.075)</f>
        <v>2.5780595783525948</v>
      </c>
      <c r="F13" s="2">
        <f>(4*$B$5 - 0.15*$B$5^2)*(70/($D$5+D13))*(((2.7*$C$5)/(($D$5+D13)+459.7))^2/0.075)</f>
        <v>2.7044271430596907</v>
      </c>
      <c r="G13" s="3">
        <f t="shared" si="1"/>
        <v>6.3183782353547935E-2</v>
      </c>
      <c r="H13" s="4">
        <f t="shared" si="2"/>
        <v>3.9921903525005154E-3</v>
      </c>
    </row>
    <row r="14" spans="1:8">
      <c r="A14" s="12" t="s">
        <v>18</v>
      </c>
      <c r="B14" s="13"/>
      <c r="C14" s="8">
        <v>2.7</v>
      </c>
      <c r="D14" s="9">
        <f t="shared" si="0"/>
        <v>-2.7</v>
      </c>
      <c r="E14" s="5">
        <f>(4*$B$5 - 0.15*$B$5^2)*(70/($D$5+C14))*(((2.7*$C$5)/(($D$5+C14)+459.7))^2/0.075)</f>
        <v>2.4783690903518516</v>
      </c>
      <c r="F14" s="2">
        <f>(4*$B$5 - 0.15*$B$5^2)*(70/($D$5+D14))*(((2.7*$C$5)/(($D$5+D14)+459.7))^2/0.075)</f>
        <v>2.8204459532591981</v>
      </c>
      <c r="G14" s="3">
        <f t="shared" si="1"/>
        <v>0.17103843145367326</v>
      </c>
      <c r="H14" s="4">
        <f t="shared" si="2"/>
        <v>2.9254145034132886E-2</v>
      </c>
    </row>
    <row r="15" spans="1:8" ht="15.75" thickBot="1">
      <c r="A15" s="12" t="s">
        <v>19</v>
      </c>
      <c r="B15" s="13"/>
      <c r="C15" s="10">
        <v>2.2800000000000001E-2</v>
      </c>
      <c r="D15" s="11">
        <f t="shared" si="0"/>
        <v>-2.2800000000000001E-2</v>
      </c>
      <c r="E15" s="5">
        <f>(4*($B$5+C15) - 0.15*($B$5+C15) ^2)*(70/$D$5)*(((2.7*$C$5)/($D$5+459.7))^2/0.075)</f>
        <v>2.6442393557560608</v>
      </c>
      <c r="F15" s="2">
        <f>(4*($B$5+D15) - 0.15*($B$5+D15) ^2)*(70/$D$5)*(((2.7*$C$5)/($D$5+459.7))^2/0.075)</f>
        <v>2.6356406640768157</v>
      </c>
      <c r="G15" s="3">
        <f t="shared" si="1"/>
        <v>4.2993458396225481E-3</v>
      </c>
      <c r="H15" s="4">
        <f t="shared" si="2"/>
        <v>1.8484374648679713E-5</v>
      </c>
    </row>
    <row r="17" spans="7:8">
      <c r="G17" s="14" t="s">
        <v>20</v>
      </c>
      <c r="H17" s="15">
        <f>SUM(H9:H15)</f>
        <v>3.3845328118208111E-2</v>
      </c>
    </row>
    <row r="18" spans="7:8">
      <c r="G18" s="14"/>
      <c r="H18" s="1"/>
    </row>
    <row r="19" spans="7:8">
      <c r="G19" s="14" t="s">
        <v>21</v>
      </c>
      <c r="H19" s="16">
        <f>SQRT(H17)</f>
        <v>0.18397099803558198</v>
      </c>
    </row>
    <row r="20" spans="7:8">
      <c r="G20" s="14"/>
    </row>
  </sheetData>
  <mergeCells count="7">
    <mergeCell ref="A15:B15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Missouri S&amp;T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cottrell</dc:creator>
  <cp:lastModifiedBy>cottrell</cp:lastModifiedBy>
  <dcterms:created xsi:type="dcterms:W3CDTF">2011-04-01T19:31:18Z</dcterms:created>
  <dcterms:modified xsi:type="dcterms:W3CDTF">2011-04-04T13:38:00Z</dcterms:modified>
</cp:coreProperties>
</file>