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5" yWindow="555" windowWidth="19320" windowHeight="135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'Sheet1'!$C$4:$AO$36</definedName>
  </definedNames>
  <calcPr fullCalcOnLoad="1"/>
</workbook>
</file>

<file path=xl/sharedStrings.xml><?xml version="1.0" encoding="utf-8"?>
<sst xmlns="http://schemas.openxmlformats.org/spreadsheetml/2006/main" count="173" uniqueCount="117">
  <si>
    <t>16-58,88,61,Web 4-Bar Ex Probs</t>
  </si>
  <si>
    <t>Relative Velocity Quiz</t>
  </si>
  <si>
    <t>Relative Acceleration</t>
  </si>
  <si>
    <t>16-107,114,118,110</t>
  </si>
  <si>
    <t>(Need another Rel Accel Assignment?)</t>
  </si>
  <si>
    <t>Particle F=ma Straight Line</t>
  </si>
  <si>
    <t>13-18,22,25,37</t>
  </si>
  <si>
    <t>Particle F=ma n-t coords</t>
  </si>
  <si>
    <t>RB F=ma Translation</t>
  </si>
  <si>
    <t>RB F=ma FA Rotation</t>
  </si>
  <si>
    <t>RB F=ma Gen Plane Motion</t>
  </si>
  <si>
    <t>17-88,91,95,112</t>
  </si>
  <si>
    <t>Handout Bar-on-Sled, 17-99, Wheel with Block</t>
  </si>
  <si>
    <t>17-26,31,38a,b,47?</t>
  </si>
  <si>
    <t>Particle Work-Energy</t>
  </si>
  <si>
    <t>14-7,18,74,75,77,83  (Should do ALL of these)</t>
  </si>
  <si>
    <t>RB Work-Energy</t>
  </si>
  <si>
    <t>17-80,81(9th Ed, see web),53?,70a,b,71</t>
  </si>
  <si>
    <t>18-</t>
  </si>
  <si>
    <t>(Should do another day on RBWE if possible)</t>
  </si>
  <si>
    <t>Particle Impulse-Momentum</t>
  </si>
  <si>
    <t>15-6,9,23,29,33,39,50</t>
  </si>
  <si>
    <t>(Fall 2004 only one day on IM;  did not have 2nd day on conservation of momentum)</t>
  </si>
  <si>
    <t>Particle Impact</t>
  </si>
  <si>
    <t>15-57,77,85,67,76,87</t>
  </si>
  <si>
    <t>More information on HW Assignments:  (Hibbeler 10th Edition)</t>
  </si>
  <si>
    <t>12-5,31a,7,11</t>
  </si>
  <si>
    <t>13-53,54,67,69,75</t>
  </si>
  <si>
    <t>HW:16-54, 58, 61, Web 1, 2</t>
  </si>
  <si>
    <t>MidTerm Average Current Average</t>
  </si>
  <si>
    <t>HW: 16-46,53,54,56</t>
  </si>
  <si>
    <t>HW: 16-5,7,19,27 (FA Rotation)</t>
  </si>
  <si>
    <t>HW:  16-109,110,117 Rel Accel</t>
  </si>
  <si>
    <t>HW:  16-107,114,119 Rel Accel</t>
  </si>
  <si>
    <t>15-Impact</t>
  </si>
  <si>
    <t>HW: 12-5,7,11,31</t>
  </si>
  <si>
    <t>HW: 12-22,18,15,45</t>
  </si>
  <si>
    <t>Clicker ID</t>
  </si>
  <si>
    <t>Lecture Notes %</t>
  </si>
  <si>
    <t>Attendance %</t>
  </si>
  <si>
    <t>Grade Weighting Factors</t>
  </si>
  <si>
    <t>Grade Post ID</t>
  </si>
  <si>
    <t>Rel Vel Practice Quiz</t>
  </si>
  <si>
    <t>HW: 12-100,115,101,93,94 Circle, Projectile</t>
  </si>
  <si>
    <t>HW: 12-74,77, Web 1,2  Path Known, Parametric</t>
  </si>
  <si>
    <t>HW: 12-102,128, Web 1,2 n-t</t>
  </si>
  <si>
    <t>12-199,201,203 Rel Motion two body</t>
  </si>
  <si>
    <t xml:space="preserve"> </t>
  </si>
  <si>
    <t>Rel Vel Quiz</t>
  </si>
  <si>
    <t>Any 4: 14-7,18,74,75,77,83</t>
  </si>
  <si>
    <t>18-46,14,13,12</t>
  </si>
  <si>
    <t>HW %</t>
  </si>
  <si>
    <t>Final Exam</t>
  </si>
  <si>
    <t>Low Exam</t>
  </si>
  <si>
    <t>Max of Final and Low Exam</t>
  </si>
  <si>
    <t>HW Total</t>
  </si>
  <si>
    <t>Ch 17 Gen Plane 17-88,91, 95,112</t>
  </si>
  <si>
    <t>Ch 13: Particle F=ma Straight Line 13-5,18,36,37</t>
  </si>
  <si>
    <t>Ch 13: Particle n-t 13-53,54,67,73,77</t>
  </si>
  <si>
    <t>Ch 17 Translation 17-26,31,36,38,49</t>
  </si>
  <si>
    <t>Ch 17 FA Rotn 17-80,81,53,70a,b</t>
  </si>
  <si>
    <t>H  O  M  E  W  O  R  K    A  N  D     Q  U  I  Z  Z  E  S</t>
  </si>
  <si>
    <t xml:space="preserve">   Homework Totals</t>
  </si>
  <si>
    <t>Final,</t>
  </si>
  <si>
    <t>LowEx Max</t>
  </si>
  <si>
    <t>New</t>
  </si>
  <si>
    <t>E   X   A   M   S</t>
  </si>
  <si>
    <t>15-6,9,23,29;  15-33,39,50</t>
  </si>
  <si>
    <t>Exam Avg</t>
  </si>
  <si>
    <t>Sem Avg</t>
  </si>
  <si>
    <t>Sem Grade</t>
  </si>
  <si>
    <t>HW Tot</t>
  </si>
  <si>
    <t xml:space="preserve"> Dr 2</t>
  </si>
  <si>
    <t>Drop 2</t>
  </si>
  <si>
    <t xml:space="preserve"> S E M E S T E R</t>
  </si>
  <si>
    <t>See more information on HW assignments below the grade sheet.</t>
  </si>
  <si>
    <t>Straight Line Motion</t>
  </si>
  <si>
    <t>Straight Line Integrate</t>
  </si>
  <si>
    <t>12-12,18,15,48</t>
  </si>
  <si>
    <t>Circular, Projectile Motion</t>
  </si>
  <si>
    <t>12-100,109,95,98</t>
  </si>
  <si>
    <t>x-y Parametric, Path</t>
  </si>
  <si>
    <t>12-67,Web1,78,74</t>
  </si>
  <si>
    <t>n-t non-circular</t>
  </si>
  <si>
    <t>12-102,121,128</t>
  </si>
  <si>
    <t>Dependent and Relative</t>
  </si>
  <si>
    <t>12-173,196,203</t>
  </si>
  <si>
    <t>(This isn't much!)</t>
  </si>
  <si>
    <t>RB Kinematics FA Rotation</t>
  </si>
  <si>
    <t>16-2,5,7,11,19</t>
  </si>
  <si>
    <t>RB Kinematics Rel Vel Eqn</t>
  </si>
  <si>
    <t>16-46,50,53,56</t>
  </si>
  <si>
    <t>Four Bar, Wheels</t>
  </si>
  <si>
    <t>5730</t>
  </si>
  <si>
    <t>cheese</t>
  </si>
  <si>
    <t>3061</t>
  </si>
  <si>
    <t>AANYA</t>
  </si>
  <si>
    <t>AAYeti</t>
  </si>
  <si>
    <t>27707</t>
  </si>
  <si>
    <t>57312</t>
  </si>
  <si>
    <t>7112</t>
  </si>
  <si>
    <t>1016</t>
  </si>
  <si>
    <t>8086</t>
  </si>
  <si>
    <t>notwz5</t>
  </si>
  <si>
    <t>1000</t>
  </si>
  <si>
    <t>ashwc2</t>
  </si>
  <si>
    <t>2881</t>
  </si>
  <si>
    <t>1636</t>
  </si>
  <si>
    <t>INDU</t>
  </si>
  <si>
    <t>1414</t>
  </si>
  <si>
    <t>62687</t>
  </si>
  <si>
    <t>0420</t>
  </si>
  <si>
    <t>MILLION</t>
  </si>
  <si>
    <t>0520</t>
  </si>
  <si>
    <t>9536</t>
  </si>
  <si>
    <t>2187</t>
  </si>
  <si>
    <t>Pre-Final Avg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</si>
</sst>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</numFmts>
  <fonts count="11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b/>
      <sz val="10"/>
      <color indexed="14"/>
      <name val="Arial"/>
      <family val="2"/>
    </font>
    <font>
      <sz val="10"/>
      <name val="Arial Unicode MS"/>
      <family val="2"/>
    </font>
  </fonts>
  <fills count="8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10" fontId="1" fillId="0" borderId="0" xfId="0" applyNumberFormat="1" applyFont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Alignment="1">
      <alignment horizontal="center" textRotation="90" wrapText="1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0" fillId="3" borderId="3" xfId="0" applyFill="1" applyBorder="1" applyAlignment="1">
      <alignment vertical="center"/>
    </xf>
    <xf numFmtId="0" fontId="0" fillId="3" borderId="4" xfId="0" applyFill="1" applyBorder="1" applyAlignment="1">
      <alignment vertical="center"/>
    </xf>
    <xf numFmtId="0" fontId="1" fillId="3" borderId="4" xfId="0" applyFont="1" applyFill="1" applyBorder="1" applyAlignment="1">
      <alignment vertical="center"/>
    </xf>
    <xf numFmtId="0" fontId="0" fillId="3" borderId="4" xfId="0" applyFill="1" applyBorder="1" applyAlignment="1">
      <alignment horizontal="center"/>
    </xf>
    <xf numFmtId="0" fontId="0" fillId="4" borderId="3" xfId="0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0" fillId="4" borderId="2" xfId="0" applyFill="1" applyBorder="1" applyAlignment="1">
      <alignment vertical="center"/>
    </xf>
    <xf numFmtId="0" fontId="0" fillId="5" borderId="3" xfId="0" applyFill="1" applyBorder="1" applyAlignment="1">
      <alignment horizontal="center" vertical="center"/>
    </xf>
    <xf numFmtId="0" fontId="1" fillId="5" borderId="4" xfId="0" applyFont="1" applyFill="1" applyBorder="1" applyAlignment="1">
      <alignment horizontal="left" vertical="center"/>
    </xf>
    <xf numFmtId="0" fontId="0" fillId="5" borderId="4" xfId="0" applyFill="1" applyBorder="1" applyAlignment="1">
      <alignment vertical="center"/>
    </xf>
    <xf numFmtId="49" fontId="1" fillId="5" borderId="4" xfId="0" applyNumberFormat="1" applyFont="1" applyFill="1" applyBorder="1" applyAlignment="1">
      <alignment horizontal="center" vertical="center"/>
    </xf>
    <xf numFmtId="0" fontId="0" fillId="5" borderId="4" xfId="0" applyFill="1" applyBorder="1" applyAlignment="1">
      <alignment horizontal="center" vertical="center"/>
    </xf>
    <xf numFmtId="0" fontId="1" fillId="0" borderId="5" xfId="0" applyFont="1" applyBorder="1" applyAlignment="1">
      <alignment horizontal="center" wrapText="1"/>
    </xf>
    <xf numFmtId="0" fontId="1" fillId="5" borderId="5" xfId="0" applyFont="1" applyFill="1" applyBorder="1" applyAlignment="1">
      <alignment horizontal="center" wrapText="1"/>
    </xf>
    <xf numFmtId="0" fontId="1" fillId="5" borderId="6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left"/>
    </xf>
    <xf numFmtId="0" fontId="1" fillId="5" borderId="7" xfId="0" applyFont="1" applyFill="1" applyBorder="1" applyAlignment="1">
      <alignment horizontal="center"/>
    </xf>
    <xf numFmtId="0" fontId="1" fillId="5" borderId="3" xfId="0" applyFont="1" applyFill="1" applyBorder="1" applyAlignment="1">
      <alignment/>
    </xf>
    <xf numFmtId="0" fontId="0" fillId="5" borderId="4" xfId="0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10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5" borderId="1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 wrapText="1"/>
    </xf>
    <xf numFmtId="0" fontId="0" fillId="5" borderId="0" xfId="0" applyFill="1" applyAlignment="1">
      <alignment horizontal="center"/>
    </xf>
    <xf numFmtId="0" fontId="5" fillId="0" borderId="3" xfId="0" applyFont="1" applyBorder="1" applyAlignment="1">
      <alignment vertical="center"/>
    </xf>
    <xf numFmtId="0" fontId="5" fillId="0" borderId="4" xfId="0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5" borderId="0" xfId="0" applyFill="1" applyAlignment="1">
      <alignment/>
    </xf>
    <xf numFmtId="0" fontId="1" fillId="6" borderId="0" xfId="0" applyFont="1" applyFill="1" applyAlignment="1">
      <alignment horizontal="center" textRotation="90"/>
    </xf>
    <xf numFmtId="0" fontId="7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center" textRotation="90" wrapText="1"/>
    </xf>
    <xf numFmtId="0" fontId="0" fillId="3" borderId="3" xfId="0" applyFill="1" applyBorder="1" applyAlignment="1">
      <alignment/>
    </xf>
    <xf numFmtId="0" fontId="0" fillId="3" borderId="2" xfId="0" applyFill="1" applyBorder="1" applyAlignment="1">
      <alignment/>
    </xf>
    <xf numFmtId="49" fontId="7" fillId="7" borderId="1" xfId="0" applyNumberFormat="1" applyFont="1" applyFill="1" applyBorder="1" applyAlignment="1">
      <alignment horizontal="center" wrapText="1"/>
    </xf>
    <xf numFmtId="49" fontId="7" fillId="4" borderId="1" xfId="0" applyNumberFormat="1" applyFont="1" applyFill="1" applyBorder="1" applyAlignment="1">
      <alignment horizontal="center" wrapText="1"/>
    </xf>
    <xf numFmtId="49" fontId="7" fillId="0" borderId="1" xfId="0" applyNumberFormat="1" applyFont="1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10" fillId="0" borderId="1" xfId="0" applyFont="1" applyFill="1" applyBorder="1" applyAlignment="1">
      <alignment horizontal="center" wrapText="1"/>
    </xf>
    <xf numFmtId="0" fontId="0" fillId="4" borderId="4" xfId="0" applyFill="1" applyBorder="1" applyAlignment="1">
      <alignment vertical="center"/>
    </xf>
    <xf numFmtId="10" fontId="1" fillId="3" borderId="1" xfId="0" applyNumberFormat="1" applyFont="1" applyFill="1" applyBorder="1" applyAlignment="1">
      <alignment horizontal="center" vertical="center"/>
    </xf>
    <xf numFmtId="9" fontId="1" fillId="3" borderId="1" xfId="0" applyNumberFormat="1" applyFont="1" applyFill="1" applyBorder="1" applyAlignment="1">
      <alignment horizontal="center" vertical="center"/>
    </xf>
    <xf numFmtId="0" fontId="1" fillId="3" borderId="3" xfId="0" applyFont="1" applyFill="1" applyBorder="1" applyAlignment="1">
      <alignment/>
    </xf>
    <xf numFmtId="0" fontId="1" fillId="3" borderId="4" xfId="0" applyFont="1" applyFill="1" applyBorder="1" applyAlignment="1">
      <alignment/>
    </xf>
    <xf numFmtId="0" fontId="1" fillId="3" borderId="2" xfId="0" applyFont="1" applyFill="1" applyBorder="1" applyAlignment="1">
      <alignment/>
    </xf>
    <xf numFmtId="0" fontId="1" fillId="4" borderId="5" xfId="0" applyFont="1" applyFill="1" applyBorder="1" applyAlignment="1">
      <alignment horizontal="center" wrapText="1"/>
    </xf>
    <xf numFmtId="10" fontId="1" fillId="4" borderId="1" xfId="0" applyNumberFormat="1" applyFont="1" applyFill="1" applyBorder="1" applyAlignment="1">
      <alignment horizontal="center" vertical="center"/>
    </xf>
    <xf numFmtId="10" fontId="1" fillId="0" borderId="1" xfId="0" applyNumberFormat="1" applyFont="1" applyBorder="1" applyAlignment="1">
      <alignment horizontal="center" vertical="center" wrapText="1"/>
    </xf>
    <xf numFmtId="10" fontId="1" fillId="0" borderId="5" xfId="0" applyNumberFormat="1" applyFon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/>
    </xf>
    <xf numFmtId="0" fontId="10" fillId="0" borderId="0" xfId="0" applyFont="1" applyFill="1" applyBorder="1" applyAlignment="1">
      <alignment horizontal="center" wrapText="1"/>
    </xf>
    <xf numFmtId="0" fontId="0" fillId="0" borderId="0" xfId="0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textRotation="90"/>
    </xf>
    <xf numFmtId="1" fontId="7" fillId="0" borderId="1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textRotation="90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R68"/>
  <sheetViews>
    <sheetView tabSelected="1" zoomScale="125" zoomScaleNormal="125" workbookViewId="0" topLeftCell="C5">
      <pane xSplit="3240" topLeftCell="A3" activePane="topLeft" state="split"/>
      <selection pane="topLeft" activeCell="C5" sqref="C1:C16384"/>
      <selection pane="topRight" activeCell="AL12" sqref="AL12"/>
    </sheetView>
  </sheetViews>
  <sheetFormatPr defaultColWidth="9.140625" defaultRowHeight="12.75"/>
  <cols>
    <col min="1" max="1" width="14.8515625" style="0" customWidth="1"/>
    <col min="2" max="2" width="12.8515625" style="0" hidden="1" customWidth="1"/>
    <col min="3" max="12" width="3.421875" style="2" customWidth="1"/>
    <col min="13" max="13" width="3.8515625" style="2" customWidth="1"/>
    <col min="14" max="23" width="3.421875" style="2" customWidth="1"/>
    <col min="24" max="24" width="3.8515625" style="2" hidden="1" customWidth="1"/>
    <col min="25" max="25" width="5.7109375" style="2" customWidth="1"/>
    <col min="26" max="26" width="6.00390625" style="2" customWidth="1"/>
    <col min="27" max="27" width="8.8515625" style="0" customWidth="1"/>
    <col min="28" max="28" width="10.00390625" style="0" customWidth="1"/>
    <col min="29" max="29" width="11.00390625" style="0" customWidth="1"/>
    <col min="30" max="33" width="4.28125" style="2" customWidth="1"/>
    <col min="34" max="34" width="8.8515625" style="0" customWidth="1"/>
    <col min="35" max="35" width="10.140625" style="0" customWidth="1"/>
    <col min="36" max="37" width="7.8515625" style="2" customWidth="1"/>
    <col min="38" max="38" width="9.140625" style="2" customWidth="1"/>
    <col min="39" max="40" width="8.00390625" style="2" customWidth="1"/>
    <col min="41" max="16384" width="8.8515625" style="0" customWidth="1"/>
  </cols>
  <sheetData>
    <row r="2" ht="12.75">
      <c r="C2" s="33" t="s">
        <v>75</v>
      </c>
    </row>
    <row r="3" spans="3:38" ht="246.75" customHeight="1">
      <c r="C3" s="5" t="s">
        <v>35</v>
      </c>
      <c r="D3" s="5" t="s">
        <v>36</v>
      </c>
      <c r="E3" s="5" t="s">
        <v>43</v>
      </c>
      <c r="F3" s="5" t="s">
        <v>44</v>
      </c>
      <c r="G3" s="5" t="s">
        <v>45</v>
      </c>
      <c r="H3" s="75" t="s">
        <v>46</v>
      </c>
      <c r="I3" s="5" t="s">
        <v>31</v>
      </c>
      <c r="J3" s="5" t="s">
        <v>30</v>
      </c>
      <c r="K3" s="5" t="s">
        <v>28</v>
      </c>
      <c r="L3" s="5" t="s">
        <v>42</v>
      </c>
      <c r="M3" s="48" t="s">
        <v>48</v>
      </c>
      <c r="N3" s="5" t="s">
        <v>33</v>
      </c>
      <c r="O3" s="5" t="s">
        <v>32</v>
      </c>
      <c r="P3" s="5" t="s">
        <v>57</v>
      </c>
      <c r="Q3" s="5" t="s">
        <v>58</v>
      </c>
      <c r="R3" s="77" t="s">
        <v>59</v>
      </c>
      <c r="S3" s="5" t="s">
        <v>60</v>
      </c>
      <c r="T3" s="52" t="s">
        <v>56</v>
      </c>
      <c r="U3" s="5" t="s">
        <v>49</v>
      </c>
      <c r="V3" s="5" t="s">
        <v>50</v>
      </c>
      <c r="W3" s="5" t="s">
        <v>67</v>
      </c>
      <c r="X3" s="52" t="s">
        <v>34</v>
      </c>
      <c r="Y3" s="5" t="s">
        <v>55</v>
      </c>
      <c r="Z3" s="5" t="s">
        <v>73</v>
      </c>
      <c r="AA3" s="1"/>
      <c r="AB3" s="1"/>
      <c r="AC3" s="1"/>
      <c r="AF3" s="5"/>
      <c r="AI3" s="1" t="s">
        <v>29</v>
      </c>
      <c r="AL3" s="1" t="s">
        <v>54</v>
      </c>
    </row>
    <row r="4" spans="1:41" ht="18" customHeight="1">
      <c r="A4" s="53"/>
      <c r="B4" s="54"/>
      <c r="C4" s="10"/>
      <c r="D4" s="11"/>
      <c r="E4" s="12" t="s">
        <v>61</v>
      </c>
      <c r="F4" s="13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4"/>
      <c r="Z4" s="15" t="s">
        <v>62</v>
      </c>
      <c r="AA4" s="16"/>
      <c r="AB4" s="60"/>
      <c r="AC4" s="60"/>
      <c r="AD4" s="17"/>
      <c r="AE4" s="18" t="s">
        <v>66</v>
      </c>
      <c r="AF4" s="20"/>
      <c r="AG4" s="21"/>
      <c r="AH4" s="19"/>
      <c r="AI4" s="27"/>
      <c r="AJ4" s="28"/>
      <c r="AK4" s="29"/>
      <c r="AL4" s="26" t="s">
        <v>63</v>
      </c>
      <c r="AM4" s="24" t="s">
        <v>65</v>
      </c>
      <c r="AN4" s="25" t="s">
        <v>74</v>
      </c>
      <c r="AO4" s="8"/>
    </row>
    <row r="5" spans="1:41" ht="25.5">
      <c r="A5" s="7" t="s">
        <v>41</v>
      </c>
      <c r="B5" s="7" t="s">
        <v>37</v>
      </c>
      <c r="C5" s="7">
        <v>1</v>
      </c>
      <c r="D5" s="7">
        <v>2</v>
      </c>
      <c r="E5" s="7">
        <v>3</v>
      </c>
      <c r="F5" s="7">
        <v>4</v>
      </c>
      <c r="G5" s="7">
        <v>5</v>
      </c>
      <c r="H5" s="7">
        <v>6</v>
      </c>
      <c r="I5" s="7">
        <v>7</v>
      </c>
      <c r="J5" s="7">
        <v>8</v>
      </c>
      <c r="K5" s="7">
        <v>9</v>
      </c>
      <c r="L5" s="7">
        <v>10</v>
      </c>
      <c r="M5" s="7">
        <v>11</v>
      </c>
      <c r="N5" s="7">
        <v>12</v>
      </c>
      <c r="O5" s="7">
        <v>13</v>
      </c>
      <c r="P5" s="7">
        <v>14</v>
      </c>
      <c r="Q5" s="7">
        <v>15</v>
      </c>
      <c r="R5" s="7">
        <v>16</v>
      </c>
      <c r="S5" s="7">
        <v>17</v>
      </c>
      <c r="T5" s="7">
        <v>18</v>
      </c>
      <c r="U5" s="7">
        <v>19</v>
      </c>
      <c r="V5" s="7">
        <v>20</v>
      </c>
      <c r="W5" s="7">
        <v>21</v>
      </c>
      <c r="X5" s="7">
        <v>21</v>
      </c>
      <c r="Y5" s="9" t="s">
        <v>71</v>
      </c>
      <c r="Z5" s="9" t="s">
        <v>72</v>
      </c>
      <c r="AA5" s="9" t="s">
        <v>51</v>
      </c>
      <c r="AB5" s="9" t="s">
        <v>38</v>
      </c>
      <c r="AC5" s="9" t="s">
        <v>39</v>
      </c>
      <c r="AD5" s="9">
        <v>1</v>
      </c>
      <c r="AE5" s="9">
        <v>2</v>
      </c>
      <c r="AF5" s="9">
        <v>3</v>
      </c>
      <c r="AG5" s="9">
        <v>4</v>
      </c>
      <c r="AH5" s="9" t="s">
        <v>68</v>
      </c>
      <c r="AI5" s="66" t="s">
        <v>116</v>
      </c>
      <c r="AJ5" s="22" t="s">
        <v>52</v>
      </c>
      <c r="AK5" s="23" t="s">
        <v>53</v>
      </c>
      <c r="AL5" s="23" t="s">
        <v>64</v>
      </c>
      <c r="AM5" s="23" t="s">
        <v>68</v>
      </c>
      <c r="AN5" s="9" t="s">
        <v>69</v>
      </c>
      <c r="AO5" s="9" t="s">
        <v>70</v>
      </c>
    </row>
    <row r="6" spans="1:44" s="6" customFormat="1" ht="15" customHeight="1">
      <c r="A6" s="70" t="s">
        <v>93</v>
      </c>
      <c r="B6" s="55"/>
      <c r="C6" s="49">
        <v>10</v>
      </c>
      <c r="D6" s="49">
        <v>10</v>
      </c>
      <c r="E6" s="49">
        <v>10</v>
      </c>
      <c r="F6" s="49">
        <v>10</v>
      </c>
      <c r="G6" s="49">
        <v>10</v>
      </c>
      <c r="H6" s="49">
        <v>10</v>
      </c>
      <c r="I6" s="49">
        <v>10</v>
      </c>
      <c r="J6" s="49">
        <v>10</v>
      </c>
      <c r="K6" s="49">
        <v>10</v>
      </c>
      <c r="L6" s="49">
        <v>10</v>
      </c>
      <c r="M6" s="59">
        <v>18</v>
      </c>
      <c r="N6" s="49">
        <v>10</v>
      </c>
      <c r="O6" s="49"/>
      <c r="P6" s="49">
        <v>10</v>
      </c>
      <c r="Q6" s="49" t="s">
        <v>47</v>
      </c>
      <c r="R6" s="49">
        <v>10</v>
      </c>
      <c r="S6" s="49">
        <v>10</v>
      </c>
      <c r="T6" s="49">
        <v>10</v>
      </c>
      <c r="U6" s="49">
        <v>10</v>
      </c>
      <c r="V6" s="49">
        <v>10</v>
      </c>
      <c r="W6" s="49">
        <v>10</v>
      </c>
      <c r="X6" s="49"/>
      <c r="Y6" s="30">
        <f>SUM(C6:W6)</f>
        <v>198</v>
      </c>
      <c r="Z6" s="30"/>
      <c r="AA6" s="31">
        <f>Y6/210</f>
        <v>0.9428571428571428</v>
      </c>
      <c r="AB6" s="68"/>
      <c r="AC6" s="69">
        <v>1</v>
      </c>
      <c r="AD6" s="59">
        <v>67</v>
      </c>
      <c r="AE6" s="59">
        <v>71</v>
      </c>
      <c r="AF6" s="59">
        <v>62</v>
      </c>
      <c r="AG6" s="59"/>
      <c r="AH6" s="31">
        <f>(SUM(AD6:AG6))/300</f>
        <v>0.6666666666666666</v>
      </c>
      <c r="AI6" s="67">
        <f>AA6*0.15+AC6*0.07+AH6*0.78</f>
        <v>0.7314285714285714</v>
      </c>
      <c r="AJ6" s="30"/>
      <c r="AK6" s="30"/>
      <c r="AL6" s="30"/>
      <c r="AM6" s="31"/>
      <c r="AN6" s="31"/>
      <c r="AO6" s="32"/>
      <c r="AQ6" s="71"/>
      <c r="AR6" s="72"/>
    </row>
    <row r="7" spans="1:44" s="6" customFormat="1" ht="15" customHeight="1">
      <c r="A7" s="70"/>
      <c r="B7" s="55"/>
      <c r="C7" s="49">
        <v>10</v>
      </c>
      <c r="D7" s="49">
        <v>10</v>
      </c>
      <c r="E7" s="49">
        <v>10</v>
      </c>
      <c r="F7" s="49"/>
      <c r="G7" s="49"/>
      <c r="H7" s="49">
        <v>10</v>
      </c>
      <c r="I7" s="49">
        <v>10</v>
      </c>
      <c r="J7" s="49" t="s">
        <v>47</v>
      </c>
      <c r="K7" s="49">
        <v>10</v>
      </c>
      <c r="L7" s="49">
        <v>10</v>
      </c>
      <c r="M7" s="59">
        <v>15</v>
      </c>
      <c r="N7" s="49">
        <v>9</v>
      </c>
      <c r="O7" s="49"/>
      <c r="P7" s="49">
        <v>10</v>
      </c>
      <c r="Q7" s="49">
        <v>10</v>
      </c>
      <c r="R7" s="49">
        <v>10</v>
      </c>
      <c r="S7" s="49" t="s">
        <v>47</v>
      </c>
      <c r="T7" s="49"/>
      <c r="U7" s="49">
        <v>10</v>
      </c>
      <c r="V7" s="49"/>
      <c r="W7" s="49"/>
      <c r="X7" s="49"/>
      <c r="Y7" s="30">
        <f aca="true" t="shared" si="0" ref="Y7:Y31">SUM(C7:W7)</f>
        <v>134</v>
      </c>
      <c r="Z7" s="30"/>
      <c r="AA7" s="31">
        <f aca="true" t="shared" si="1" ref="AA7:AA31">Y7/210</f>
        <v>0.638095238095238</v>
      </c>
      <c r="AB7" s="68"/>
      <c r="AC7" s="69">
        <v>0.6842105263157895</v>
      </c>
      <c r="AD7" s="59">
        <v>96</v>
      </c>
      <c r="AE7" s="59">
        <v>79</v>
      </c>
      <c r="AF7" s="59">
        <v>64</v>
      </c>
      <c r="AG7" s="59"/>
      <c r="AH7" s="31">
        <f aca="true" t="shared" si="2" ref="AH7:AH31">(SUM(AD7:AG7))/300</f>
        <v>0.7966666666666666</v>
      </c>
      <c r="AI7" s="67">
        <f aca="true" t="shared" si="3" ref="AI7:AI31">AA7*0.15+AC7*0.07+AH7*0.78</f>
        <v>0.7650090225563909</v>
      </c>
      <c r="AJ7" s="30"/>
      <c r="AK7" s="30"/>
      <c r="AL7" s="30"/>
      <c r="AM7" s="31"/>
      <c r="AN7" s="31"/>
      <c r="AO7" s="32"/>
      <c r="AQ7" s="71"/>
      <c r="AR7" s="72"/>
    </row>
    <row r="8" spans="1:44" s="6" customFormat="1" ht="15" customHeight="1">
      <c r="A8" s="70" t="s">
        <v>94</v>
      </c>
      <c r="B8" s="55"/>
      <c r="C8" s="49">
        <v>10</v>
      </c>
      <c r="D8" s="49">
        <v>10</v>
      </c>
      <c r="E8" s="49">
        <v>10</v>
      </c>
      <c r="F8" s="49">
        <v>10</v>
      </c>
      <c r="G8" s="49">
        <v>10</v>
      </c>
      <c r="H8" s="49">
        <v>10</v>
      </c>
      <c r="I8" s="49">
        <v>10</v>
      </c>
      <c r="J8" s="49" t="s">
        <v>47</v>
      </c>
      <c r="K8" s="49">
        <v>2</v>
      </c>
      <c r="L8" s="49">
        <v>10</v>
      </c>
      <c r="M8" s="59">
        <v>21</v>
      </c>
      <c r="N8" s="49" t="s">
        <v>47</v>
      </c>
      <c r="O8" s="49"/>
      <c r="P8" s="49">
        <v>10</v>
      </c>
      <c r="Q8" s="49">
        <v>10</v>
      </c>
      <c r="R8" s="49" t="s">
        <v>47</v>
      </c>
      <c r="S8" s="49">
        <v>10</v>
      </c>
      <c r="T8" s="49">
        <v>10</v>
      </c>
      <c r="U8" s="49">
        <v>10</v>
      </c>
      <c r="V8" s="49">
        <v>10</v>
      </c>
      <c r="W8" s="49">
        <v>10</v>
      </c>
      <c r="X8" s="49"/>
      <c r="Y8" s="30">
        <f t="shared" si="0"/>
        <v>173</v>
      </c>
      <c r="Z8" s="30"/>
      <c r="AA8" s="31">
        <f t="shared" si="1"/>
        <v>0.8238095238095238</v>
      </c>
      <c r="AB8" s="68"/>
      <c r="AC8" s="69">
        <v>0.7894736842105263</v>
      </c>
      <c r="AD8" s="59">
        <v>86</v>
      </c>
      <c r="AE8" s="59">
        <v>80</v>
      </c>
      <c r="AF8" s="59">
        <v>76</v>
      </c>
      <c r="AG8" s="59"/>
      <c r="AH8" s="31">
        <f t="shared" si="2"/>
        <v>0.8066666666666666</v>
      </c>
      <c r="AI8" s="67">
        <f t="shared" si="3"/>
        <v>0.8080345864661653</v>
      </c>
      <c r="AJ8" s="30"/>
      <c r="AK8" s="30"/>
      <c r="AL8" s="30"/>
      <c r="AM8" s="31"/>
      <c r="AN8" s="31"/>
      <c r="AO8" s="32"/>
      <c r="AQ8" s="71"/>
      <c r="AR8" s="72"/>
    </row>
    <row r="9" spans="1:44" s="6" customFormat="1" ht="15" customHeight="1">
      <c r="A9" s="70"/>
      <c r="B9" s="55"/>
      <c r="C9" s="73"/>
      <c r="D9" s="73"/>
      <c r="E9" s="49"/>
      <c r="F9" s="49"/>
      <c r="G9" s="49"/>
      <c r="H9" s="49"/>
      <c r="I9" s="49" t="s">
        <v>47</v>
      </c>
      <c r="J9" s="49" t="s">
        <v>47</v>
      </c>
      <c r="K9" s="49" t="s">
        <v>47</v>
      </c>
      <c r="L9" s="49" t="s">
        <v>47</v>
      </c>
      <c r="M9" s="59"/>
      <c r="N9" s="49" t="s">
        <v>47</v>
      </c>
      <c r="O9" s="49"/>
      <c r="P9" s="49" t="s">
        <v>47</v>
      </c>
      <c r="Q9" s="49" t="s">
        <v>47</v>
      </c>
      <c r="R9" s="49" t="s">
        <v>47</v>
      </c>
      <c r="S9" s="49" t="s">
        <v>47</v>
      </c>
      <c r="T9" s="49"/>
      <c r="U9" s="49"/>
      <c r="V9" s="49"/>
      <c r="W9" s="49"/>
      <c r="X9" s="49"/>
      <c r="Y9" s="30">
        <f t="shared" si="0"/>
        <v>0</v>
      </c>
      <c r="Z9" s="30"/>
      <c r="AA9" s="31">
        <f t="shared" si="1"/>
        <v>0</v>
      </c>
      <c r="AB9" s="68"/>
      <c r="AC9" s="69">
        <v>0.15789473684210525</v>
      </c>
      <c r="AD9" s="59"/>
      <c r="AE9" s="59"/>
      <c r="AF9" s="59"/>
      <c r="AG9" s="59"/>
      <c r="AH9" s="31">
        <f t="shared" si="2"/>
        <v>0</v>
      </c>
      <c r="AI9" s="67">
        <f t="shared" si="3"/>
        <v>0.01105263157894737</v>
      </c>
      <c r="AJ9" s="30"/>
      <c r="AK9" s="30"/>
      <c r="AL9" s="30"/>
      <c r="AM9" s="31"/>
      <c r="AN9" s="31"/>
      <c r="AO9" s="32"/>
      <c r="AQ9" s="71"/>
      <c r="AR9" s="72"/>
    </row>
    <row r="10" spans="1:44" s="6" customFormat="1" ht="15" customHeight="1">
      <c r="A10" s="70" t="s">
        <v>95</v>
      </c>
      <c r="B10" s="55"/>
      <c r="C10" s="49">
        <v>10</v>
      </c>
      <c r="D10" s="73">
        <v>10</v>
      </c>
      <c r="E10" s="73">
        <v>10</v>
      </c>
      <c r="F10" s="73">
        <v>10</v>
      </c>
      <c r="G10" s="73"/>
      <c r="H10" s="49">
        <v>10</v>
      </c>
      <c r="I10" s="49">
        <v>10</v>
      </c>
      <c r="J10" s="49">
        <v>8</v>
      </c>
      <c r="K10" s="49">
        <v>10</v>
      </c>
      <c r="L10" s="49">
        <v>10</v>
      </c>
      <c r="M10" s="59">
        <v>20</v>
      </c>
      <c r="N10" s="49">
        <v>10</v>
      </c>
      <c r="O10" s="49"/>
      <c r="P10" s="49">
        <v>10</v>
      </c>
      <c r="Q10" s="49">
        <v>10</v>
      </c>
      <c r="R10" s="49">
        <v>10</v>
      </c>
      <c r="S10" s="49">
        <v>10</v>
      </c>
      <c r="T10" s="49">
        <v>10</v>
      </c>
      <c r="U10" s="49">
        <v>10</v>
      </c>
      <c r="V10" s="49">
        <v>10</v>
      </c>
      <c r="W10" s="49"/>
      <c r="X10" s="49"/>
      <c r="Y10" s="30">
        <f t="shared" si="0"/>
        <v>188</v>
      </c>
      <c r="Z10" s="30"/>
      <c r="AA10" s="31">
        <f t="shared" si="1"/>
        <v>0.8952380952380953</v>
      </c>
      <c r="AB10" s="68"/>
      <c r="AC10" s="69">
        <v>0.8947368421052632</v>
      </c>
      <c r="AD10" s="59">
        <v>73</v>
      </c>
      <c r="AE10" s="59">
        <v>100</v>
      </c>
      <c r="AF10" s="59">
        <v>89</v>
      </c>
      <c r="AG10" s="59"/>
      <c r="AH10" s="31">
        <f t="shared" si="2"/>
        <v>0.8733333333333333</v>
      </c>
      <c r="AI10" s="67">
        <f t="shared" si="3"/>
        <v>0.8781172932330827</v>
      </c>
      <c r="AJ10" s="30"/>
      <c r="AK10" s="30"/>
      <c r="AL10" s="30"/>
      <c r="AM10" s="31"/>
      <c r="AN10" s="31"/>
      <c r="AO10" s="32"/>
      <c r="AQ10" s="71"/>
      <c r="AR10" s="72"/>
    </row>
    <row r="11" spans="1:44" s="6" customFormat="1" ht="15" customHeight="1">
      <c r="A11" s="70" t="s">
        <v>96</v>
      </c>
      <c r="B11" s="55"/>
      <c r="C11" s="73">
        <v>10</v>
      </c>
      <c r="D11" s="49">
        <v>10</v>
      </c>
      <c r="E11" s="49">
        <v>10</v>
      </c>
      <c r="F11" s="49">
        <v>10</v>
      </c>
      <c r="G11" s="49"/>
      <c r="H11" s="49">
        <v>10</v>
      </c>
      <c r="I11" s="49">
        <v>10</v>
      </c>
      <c r="J11" s="49">
        <v>10</v>
      </c>
      <c r="K11" s="49">
        <v>10</v>
      </c>
      <c r="L11" s="49">
        <v>10</v>
      </c>
      <c r="M11" s="59">
        <v>22</v>
      </c>
      <c r="N11" s="49">
        <v>10</v>
      </c>
      <c r="O11" s="49"/>
      <c r="P11" s="49">
        <v>10</v>
      </c>
      <c r="Q11" s="49">
        <v>10</v>
      </c>
      <c r="R11" s="49">
        <v>10</v>
      </c>
      <c r="S11" s="49">
        <v>10</v>
      </c>
      <c r="T11" s="49">
        <v>10</v>
      </c>
      <c r="U11" s="49">
        <v>10</v>
      </c>
      <c r="V11" s="49"/>
      <c r="W11" s="49">
        <v>10</v>
      </c>
      <c r="X11" s="49"/>
      <c r="Y11" s="30">
        <f t="shared" si="0"/>
        <v>192</v>
      </c>
      <c r="Z11" s="30"/>
      <c r="AA11" s="31">
        <f t="shared" si="1"/>
        <v>0.9142857142857143</v>
      </c>
      <c r="AB11" s="68"/>
      <c r="AC11" s="69">
        <v>1</v>
      </c>
      <c r="AD11" s="59">
        <v>91</v>
      </c>
      <c r="AE11" s="59">
        <v>97</v>
      </c>
      <c r="AF11" s="59">
        <v>77</v>
      </c>
      <c r="AG11" s="59"/>
      <c r="AH11" s="31">
        <f t="shared" si="2"/>
        <v>0.8833333333333333</v>
      </c>
      <c r="AI11" s="67">
        <f t="shared" si="3"/>
        <v>0.8961428571428571</v>
      </c>
      <c r="AJ11" s="30"/>
      <c r="AK11" s="30"/>
      <c r="AL11" s="30"/>
      <c r="AM11" s="31"/>
      <c r="AN11" s="31"/>
      <c r="AO11" s="32"/>
      <c r="AQ11" s="71"/>
      <c r="AR11" s="72"/>
    </row>
    <row r="12" spans="1:44" s="6" customFormat="1" ht="15" customHeight="1">
      <c r="A12" s="70" t="s">
        <v>97</v>
      </c>
      <c r="B12" s="55"/>
      <c r="C12" s="73">
        <v>10</v>
      </c>
      <c r="D12" s="49">
        <v>10</v>
      </c>
      <c r="E12" s="49">
        <v>10</v>
      </c>
      <c r="F12" s="49">
        <v>10</v>
      </c>
      <c r="G12" s="49"/>
      <c r="H12" s="49">
        <v>10</v>
      </c>
      <c r="I12" s="49" t="s">
        <v>47</v>
      </c>
      <c r="J12" s="49" t="s">
        <v>47</v>
      </c>
      <c r="K12" s="49" t="s">
        <v>47</v>
      </c>
      <c r="L12" s="49" t="s">
        <v>47</v>
      </c>
      <c r="M12" s="59">
        <v>8</v>
      </c>
      <c r="N12" s="49" t="s">
        <v>47</v>
      </c>
      <c r="O12" s="49"/>
      <c r="P12" s="49">
        <v>10</v>
      </c>
      <c r="Q12" s="49">
        <v>10</v>
      </c>
      <c r="R12" s="49">
        <v>10</v>
      </c>
      <c r="S12" s="49" t="s">
        <v>47</v>
      </c>
      <c r="T12" s="49"/>
      <c r="U12" s="49"/>
      <c r="V12" s="49"/>
      <c r="W12" s="49"/>
      <c r="X12" s="49"/>
      <c r="Y12" s="30">
        <f t="shared" si="0"/>
        <v>88</v>
      </c>
      <c r="Z12" s="30"/>
      <c r="AA12" s="31">
        <f t="shared" si="1"/>
        <v>0.41904761904761906</v>
      </c>
      <c r="AB12" s="68"/>
      <c r="AC12" s="69">
        <v>0.8947368421052632</v>
      </c>
      <c r="AD12" s="59">
        <v>62</v>
      </c>
      <c r="AE12" s="59">
        <v>67</v>
      </c>
      <c r="AF12" s="59">
        <v>58</v>
      </c>
      <c r="AG12" s="59"/>
      <c r="AH12" s="31">
        <f t="shared" si="2"/>
        <v>0.6233333333333333</v>
      </c>
      <c r="AI12" s="67">
        <f t="shared" si="3"/>
        <v>0.6116887218045113</v>
      </c>
      <c r="AJ12" s="30"/>
      <c r="AK12" s="30"/>
      <c r="AL12" s="30"/>
      <c r="AM12" s="31"/>
      <c r="AN12" s="31"/>
      <c r="AO12" s="32"/>
      <c r="AQ12" s="71"/>
      <c r="AR12" s="72"/>
    </row>
    <row r="13" spans="1:44" s="6" customFormat="1" ht="15" customHeight="1">
      <c r="A13" s="70" t="s">
        <v>98</v>
      </c>
      <c r="B13" s="55"/>
      <c r="C13" s="73">
        <v>10</v>
      </c>
      <c r="D13" s="49">
        <v>10</v>
      </c>
      <c r="E13" s="74">
        <v>10</v>
      </c>
      <c r="F13" s="76">
        <v>10</v>
      </c>
      <c r="G13" s="49">
        <v>10</v>
      </c>
      <c r="H13" s="49">
        <v>10</v>
      </c>
      <c r="I13" s="49">
        <v>10</v>
      </c>
      <c r="J13" s="49">
        <v>10</v>
      </c>
      <c r="K13" s="49">
        <v>10</v>
      </c>
      <c r="L13" s="49">
        <v>10</v>
      </c>
      <c r="M13" s="59">
        <v>15</v>
      </c>
      <c r="N13" s="49">
        <v>10</v>
      </c>
      <c r="O13" s="49"/>
      <c r="P13" s="49">
        <v>10</v>
      </c>
      <c r="Q13" s="49">
        <v>10</v>
      </c>
      <c r="R13" s="49">
        <v>10</v>
      </c>
      <c r="S13" s="49">
        <v>10</v>
      </c>
      <c r="T13" s="49">
        <v>10</v>
      </c>
      <c r="U13" s="49">
        <v>10</v>
      </c>
      <c r="V13" s="49">
        <v>10</v>
      </c>
      <c r="W13" s="49">
        <v>10</v>
      </c>
      <c r="X13" s="49"/>
      <c r="Y13" s="30">
        <f t="shared" si="0"/>
        <v>205</v>
      </c>
      <c r="Z13" s="30"/>
      <c r="AA13" s="31">
        <f t="shared" si="1"/>
        <v>0.9761904761904762</v>
      </c>
      <c r="AB13" s="68"/>
      <c r="AC13" s="69">
        <v>0.9473684210526315</v>
      </c>
      <c r="AD13" s="59">
        <v>73</v>
      </c>
      <c r="AE13" s="59">
        <v>91</v>
      </c>
      <c r="AF13" s="59">
        <v>85</v>
      </c>
      <c r="AG13" s="59"/>
      <c r="AH13" s="31">
        <f t="shared" si="2"/>
        <v>0.83</v>
      </c>
      <c r="AI13" s="67">
        <f t="shared" si="3"/>
        <v>0.8601443609022557</v>
      </c>
      <c r="AJ13" s="30"/>
      <c r="AK13" s="30"/>
      <c r="AL13" s="30"/>
      <c r="AM13" s="31"/>
      <c r="AN13" s="31"/>
      <c r="AO13" s="32"/>
      <c r="AQ13" s="71"/>
      <c r="AR13" s="72"/>
    </row>
    <row r="14" spans="1:44" s="6" customFormat="1" ht="15" customHeight="1">
      <c r="A14" s="70" t="s">
        <v>99</v>
      </c>
      <c r="B14" s="55"/>
      <c r="C14" s="73"/>
      <c r="D14" s="49">
        <v>10</v>
      </c>
      <c r="E14" s="49"/>
      <c r="F14" s="49"/>
      <c r="G14" s="49"/>
      <c r="H14" s="49">
        <v>10</v>
      </c>
      <c r="I14" s="49" t="s">
        <v>47</v>
      </c>
      <c r="J14" s="49" t="s">
        <v>47</v>
      </c>
      <c r="K14" s="49" t="s">
        <v>47</v>
      </c>
      <c r="L14" s="49" t="s">
        <v>47</v>
      </c>
      <c r="M14" s="59"/>
      <c r="N14" s="49" t="s">
        <v>47</v>
      </c>
      <c r="O14" s="49"/>
      <c r="P14" s="49" t="s">
        <v>47</v>
      </c>
      <c r="Q14" s="49" t="s">
        <v>47</v>
      </c>
      <c r="R14" s="49" t="s">
        <v>47</v>
      </c>
      <c r="S14" s="49" t="s">
        <v>47</v>
      </c>
      <c r="T14" s="49"/>
      <c r="U14" s="49"/>
      <c r="V14" s="49"/>
      <c r="W14" s="49"/>
      <c r="X14" s="49"/>
      <c r="Y14" s="30">
        <f t="shared" si="0"/>
        <v>20</v>
      </c>
      <c r="Z14" s="30"/>
      <c r="AA14" s="31">
        <f t="shared" si="1"/>
        <v>0.09523809523809523</v>
      </c>
      <c r="AB14" s="68"/>
      <c r="AC14" s="69">
        <v>0.7894736842105263</v>
      </c>
      <c r="AD14" s="59">
        <v>92</v>
      </c>
      <c r="AE14" s="59">
        <v>65</v>
      </c>
      <c r="AF14" s="59">
        <v>56</v>
      </c>
      <c r="AG14" s="59"/>
      <c r="AH14" s="31">
        <f t="shared" si="2"/>
        <v>0.71</v>
      </c>
      <c r="AI14" s="67">
        <f t="shared" si="3"/>
        <v>0.6233488721804511</v>
      </c>
      <c r="AJ14" s="30"/>
      <c r="AK14" s="30"/>
      <c r="AL14" s="30"/>
      <c r="AM14" s="31"/>
      <c r="AN14" s="31"/>
      <c r="AO14" s="32"/>
      <c r="AQ14" s="71"/>
      <c r="AR14" s="72"/>
    </row>
    <row r="15" spans="1:44" s="6" customFormat="1" ht="15" customHeight="1">
      <c r="A15" s="70" t="s">
        <v>100</v>
      </c>
      <c r="B15" s="55"/>
      <c r="C15" s="73">
        <v>10</v>
      </c>
      <c r="D15" s="49">
        <v>10</v>
      </c>
      <c r="E15" s="49">
        <v>10</v>
      </c>
      <c r="F15" s="49">
        <v>10</v>
      </c>
      <c r="G15" s="49">
        <v>10</v>
      </c>
      <c r="H15" s="49">
        <v>10</v>
      </c>
      <c r="I15" s="49">
        <v>10</v>
      </c>
      <c r="J15" s="49">
        <v>10</v>
      </c>
      <c r="K15" s="49">
        <v>10</v>
      </c>
      <c r="L15" s="49">
        <v>10</v>
      </c>
      <c r="M15" s="59">
        <v>23</v>
      </c>
      <c r="N15" s="49">
        <v>8</v>
      </c>
      <c r="O15" s="49"/>
      <c r="P15" s="49">
        <v>10</v>
      </c>
      <c r="Q15" s="49">
        <v>10</v>
      </c>
      <c r="R15" s="49">
        <v>10</v>
      </c>
      <c r="S15" s="49">
        <v>10</v>
      </c>
      <c r="T15" s="49">
        <v>10</v>
      </c>
      <c r="U15" s="49">
        <v>10</v>
      </c>
      <c r="V15" s="49">
        <v>10</v>
      </c>
      <c r="W15" s="49">
        <v>10</v>
      </c>
      <c r="X15" s="49"/>
      <c r="Y15" s="30">
        <f t="shared" si="0"/>
        <v>211</v>
      </c>
      <c r="Z15" s="30"/>
      <c r="AA15" s="31">
        <f t="shared" si="1"/>
        <v>1.0047619047619047</v>
      </c>
      <c r="AB15" s="68"/>
      <c r="AC15" s="69">
        <v>1</v>
      </c>
      <c r="AD15" s="59">
        <v>95</v>
      </c>
      <c r="AE15" s="59">
        <v>97</v>
      </c>
      <c r="AF15" s="59">
        <v>100</v>
      </c>
      <c r="AG15" s="59"/>
      <c r="AH15" s="31">
        <f t="shared" si="2"/>
        <v>0.9733333333333334</v>
      </c>
      <c r="AI15" s="67">
        <f t="shared" si="3"/>
        <v>0.9799142857142858</v>
      </c>
      <c r="AJ15" s="30"/>
      <c r="AK15" s="30"/>
      <c r="AL15" s="30"/>
      <c r="AM15" s="31"/>
      <c r="AN15" s="31"/>
      <c r="AO15" s="32"/>
      <c r="AQ15" s="71"/>
      <c r="AR15" s="72"/>
    </row>
    <row r="16" spans="1:44" s="6" customFormat="1" ht="15" customHeight="1">
      <c r="A16" s="70" t="s">
        <v>101</v>
      </c>
      <c r="B16" s="55"/>
      <c r="C16" s="73">
        <v>10</v>
      </c>
      <c r="D16" s="49">
        <v>10</v>
      </c>
      <c r="E16" s="49">
        <v>10</v>
      </c>
      <c r="F16" s="49">
        <v>10</v>
      </c>
      <c r="G16" s="49"/>
      <c r="H16" s="49">
        <v>10</v>
      </c>
      <c r="I16" s="49">
        <v>10</v>
      </c>
      <c r="J16" s="49">
        <v>10</v>
      </c>
      <c r="K16" s="49">
        <v>7</v>
      </c>
      <c r="L16" s="49">
        <v>10</v>
      </c>
      <c r="M16" s="59">
        <v>16</v>
      </c>
      <c r="N16" s="49">
        <v>10</v>
      </c>
      <c r="O16" s="49"/>
      <c r="P16" s="49">
        <v>10</v>
      </c>
      <c r="Q16" s="49">
        <v>10</v>
      </c>
      <c r="R16" s="49">
        <v>10</v>
      </c>
      <c r="S16" s="49">
        <v>10</v>
      </c>
      <c r="T16" s="49">
        <v>10</v>
      </c>
      <c r="U16" s="49">
        <v>10</v>
      </c>
      <c r="V16" s="49">
        <v>10</v>
      </c>
      <c r="W16" s="49">
        <v>10</v>
      </c>
      <c r="X16" s="49"/>
      <c r="Y16" s="30">
        <f t="shared" si="0"/>
        <v>193</v>
      </c>
      <c r="Z16" s="30"/>
      <c r="AA16" s="31">
        <f t="shared" si="1"/>
        <v>0.919047619047619</v>
      </c>
      <c r="AB16" s="68"/>
      <c r="AC16" s="69">
        <v>1</v>
      </c>
      <c r="AD16" s="59">
        <v>58</v>
      </c>
      <c r="AE16" s="59">
        <v>71</v>
      </c>
      <c r="AF16" s="59">
        <v>75</v>
      </c>
      <c r="AG16" s="59"/>
      <c r="AH16" s="31">
        <f t="shared" si="2"/>
        <v>0.68</v>
      </c>
      <c r="AI16" s="67">
        <f t="shared" si="3"/>
        <v>0.738257142857143</v>
      </c>
      <c r="AJ16" s="30"/>
      <c r="AK16" s="30"/>
      <c r="AL16" s="30"/>
      <c r="AM16" s="31"/>
      <c r="AN16" s="31"/>
      <c r="AO16" s="32"/>
      <c r="AQ16" s="71"/>
      <c r="AR16" s="72"/>
    </row>
    <row r="17" spans="1:44" s="6" customFormat="1" ht="15" customHeight="1">
      <c r="A17" s="70" t="s">
        <v>102</v>
      </c>
      <c r="B17" s="55"/>
      <c r="C17" s="49">
        <v>10</v>
      </c>
      <c r="D17" s="49">
        <v>10</v>
      </c>
      <c r="E17" s="49">
        <v>10</v>
      </c>
      <c r="F17" s="49">
        <v>10</v>
      </c>
      <c r="G17" s="49"/>
      <c r="H17" s="49">
        <v>10</v>
      </c>
      <c r="I17" s="49">
        <v>10</v>
      </c>
      <c r="J17" s="49">
        <v>9.5</v>
      </c>
      <c r="K17" s="49">
        <v>10</v>
      </c>
      <c r="L17" s="49">
        <v>10</v>
      </c>
      <c r="M17" s="59">
        <v>18</v>
      </c>
      <c r="N17" s="49">
        <v>10</v>
      </c>
      <c r="O17" s="49"/>
      <c r="P17" s="49">
        <v>10</v>
      </c>
      <c r="Q17" s="49">
        <v>10</v>
      </c>
      <c r="R17" s="49">
        <v>10</v>
      </c>
      <c r="S17" s="49">
        <v>10</v>
      </c>
      <c r="T17" s="49">
        <v>10</v>
      </c>
      <c r="U17" s="49"/>
      <c r="V17" s="49">
        <v>10</v>
      </c>
      <c r="W17" s="49">
        <v>10</v>
      </c>
      <c r="X17" s="49"/>
      <c r="Y17" s="30">
        <f t="shared" si="0"/>
        <v>187.5</v>
      </c>
      <c r="Z17" s="30"/>
      <c r="AA17" s="31">
        <f t="shared" si="1"/>
        <v>0.8928571428571429</v>
      </c>
      <c r="AB17" s="68"/>
      <c r="AC17" s="69">
        <v>0.9473684210526315</v>
      </c>
      <c r="AD17" s="59">
        <v>94</v>
      </c>
      <c r="AE17" s="59">
        <v>95</v>
      </c>
      <c r="AF17" s="59">
        <v>86</v>
      </c>
      <c r="AG17" s="59"/>
      <c r="AH17" s="31">
        <f t="shared" si="2"/>
        <v>0.9166666666666666</v>
      </c>
      <c r="AI17" s="67">
        <f t="shared" si="3"/>
        <v>0.9152443609022556</v>
      </c>
      <c r="AJ17" s="30"/>
      <c r="AK17" s="30"/>
      <c r="AL17" s="30"/>
      <c r="AM17" s="31"/>
      <c r="AN17" s="31"/>
      <c r="AO17" s="32"/>
      <c r="AQ17" s="71"/>
      <c r="AR17" s="72"/>
    </row>
    <row r="18" spans="1:44" s="6" customFormat="1" ht="15" customHeight="1">
      <c r="A18" s="70" t="s">
        <v>103</v>
      </c>
      <c r="B18" s="55"/>
      <c r="C18" s="49">
        <v>10</v>
      </c>
      <c r="D18" s="49">
        <v>10</v>
      </c>
      <c r="E18" s="49">
        <v>10</v>
      </c>
      <c r="F18" s="49">
        <v>10</v>
      </c>
      <c r="G18" s="49">
        <v>10</v>
      </c>
      <c r="H18" s="49">
        <v>10</v>
      </c>
      <c r="I18" s="49">
        <v>10</v>
      </c>
      <c r="J18" s="49">
        <v>8</v>
      </c>
      <c r="K18" s="49">
        <v>8</v>
      </c>
      <c r="L18" s="49">
        <v>10</v>
      </c>
      <c r="M18" s="59">
        <v>15</v>
      </c>
      <c r="N18" s="49" t="s">
        <v>47</v>
      </c>
      <c r="O18" s="49"/>
      <c r="P18" s="49">
        <v>10</v>
      </c>
      <c r="Q18" s="49">
        <v>10</v>
      </c>
      <c r="R18" s="49">
        <v>10</v>
      </c>
      <c r="S18" s="49">
        <v>10</v>
      </c>
      <c r="T18" s="49">
        <v>10</v>
      </c>
      <c r="U18" s="49">
        <v>10</v>
      </c>
      <c r="V18" s="49">
        <v>10</v>
      </c>
      <c r="W18" s="49">
        <v>10</v>
      </c>
      <c r="X18" s="49"/>
      <c r="Y18" s="30">
        <f t="shared" si="0"/>
        <v>191</v>
      </c>
      <c r="Z18" s="30"/>
      <c r="AA18" s="31">
        <f t="shared" si="1"/>
        <v>0.9095238095238095</v>
      </c>
      <c r="AB18" s="68"/>
      <c r="AC18" s="69">
        <v>0.9473684210526315</v>
      </c>
      <c r="AD18" s="59">
        <v>86</v>
      </c>
      <c r="AE18" s="59">
        <v>73</v>
      </c>
      <c r="AF18" s="59">
        <v>85</v>
      </c>
      <c r="AG18" s="59"/>
      <c r="AH18" s="31">
        <f t="shared" si="2"/>
        <v>0.8133333333333334</v>
      </c>
      <c r="AI18" s="67">
        <f t="shared" si="3"/>
        <v>0.8371443609022557</v>
      </c>
      <c r="AJ18" s="30"/>
      <c r="AK18" s="30"/>
      <c r="AL18" s="30"/>
      <c r="AM18" s="31"/>
      <c r="AN18" s="31"/>
      <c r="AO18" s="32"/>
      <c r="AQ18" s="71"/>
      <c r="AR18" s="72"/>
    </row>
    <row r="19" spans="1:44" s="6" customFormat="1" ht="15" customHeight="1">
      <c r="A19" s="70" t="s">
        <v>104</v>
      </c>
      <c r="B19" s="55"/>
      <c r="C19" s="49">
        <v>10</v>
      </c>
      <c r="D19" s="49">
        <v>10</v>
      </c>
      <c r="E19" s="49">
        <v>10</v>
      </c>
      <c r="F19" s="49">
        <v>10</v>
      </c>
      <c r="G19" s="49">
        <v>10</v>
      </c>
      <c r="H19" s="49">
        <v>10</v>
      </c>
      <c r="I19" s="49">
        <v>10</v>
      </c>
      <c r="J19" s="49">
        <v>10</v>
      </c>
      <c r="K19" s="49">
        <v>10</v>
      </c>
      <c r="L19" s="49">
        <v>10</v>
      </c>
      <c r="M19" s="59">
        <v>6</v>
      </c>
      <c r="N19" s="49">
        <v>7</v>
      </c>
      <c r="O19" s="49"/>
      <c r="P19" s="49">
        <v>10</v>
      </c>
      <c r="Q19" s="49">
        <v>10</v>
      </c>
      <c r="R19" s="49">
        <v>10</v>
      </c>
      <c r="S19" s="49">
        <v>10</v>
      </c>
      <c r="T19" s="49">
        <v>10</v>
      </c>
      <c r="U19" s="49">
        <v>10</v>
      </c>
      <c r="V19" s="49">
        <v>10</v>
      </c>
      <c r="W19" s="49">
        <v>10</v>
      </c>
      <c r="X19" s="49"/>
      <c r="Y19" s="30">
        <f t="shared" si="0"/>
        <v>193</v>
      </c>
      <c r="Z19" s="30"/>
      <c r="AA19" s="31">
        <f t="shared" si="1"/>
        <v>0.919047619047619</v>
      </c>
      <c r="AB19" s="68"/>
      <c r="AC19" s="69">
        <v>1</v>
      </c>
      <c r="AD19" s="59">
        <v>63</v>
      </c>
      <c r="AE19" s="59">
        <v>91</v>
      </c>
      <c r="AF19" s="59">
        <v>61</v>
      </c>
      <c r="AG19" s="59"/>
      <c r="AH19" s="31">
        <f t="shared" si="2"/>
        <v>0.7166666666666667</v>
      </c>
      <c r="AI19" s="67">
        <f t="shared" si="3"/>
        <v>0.7668571428571429</v>
      </c>
      <c r="AJ19" s="30"/>
      <c r="AK19" s="30"/>
      <c r="AL19" s="30"/>
      <c r="AM19" s="31"/>
      <c r="AN19" s="31"/>
      <c r="AO19" s="32"/>
      <c r="AQ19" s="71"/>
      <c r="AR19" s="72"/>
    </row>
    <row r="20" spans="1:44" s="6" customFormat="1" ht="15" customHeight="1">
      <c r="A20" s="70" t="s">
        <v>105</v>
      </c>
      <c r="B20" s="55"/>
      <c r="C20" s="49">
        <v>10</v>
      </c>
      <c r="D20" s="49">
        <v>10</v>
      </c>
      <c r="E20" s="49">
        <v>10</v>
      </c>
      <c r="F20" s="49">
        <v>10</v>
      </c>
      <c r="G20" s="49">
        <v>10</v>
      </c>
      <c r="H20" s="49">
        <v>10</v>
      </c>
      <c r="I20" s="49">
        <v>10</v>
      </c>
      <c r="J20" s="49">
        <v>10</v>
      </c>
      <c r="K20" s="49">
        <v>10</v>
      </c>
      <c r="L20" s="49">
        <v>10</v>
      </c>
      <c r="M20" s="59">
        <v>17</v>
      </c>
      <c r="N20" s="49">
        <v>9</v>
      </c>
      <c r="O20" s="49"/>
      <c r="P20" s="49">
        <v>10</v>
      </c>
      <c r="Q20" s="49">
        <v>10</v>
      </c>
      <c r="R20" s="49">
        <v>10</v>
      </c>
      <c r="S20" s="49">
        <v>10</v>
      </c>
      <c r="T20" s="49">
        <v>10</v>
      </c>
      <c r="U20" s="49">
        <v>10</v>
      </c>
      <c r="V20" s="49">
        <v>10</v>
      </c>
      <c r="W20" s="49">
        <v>10</v>
      </c>
      <c r="X20" s="49"/>
      <c r="Y20" s="30">
        <f t="shared" si="0"/>
        <v>206</v>
      </c>
      <c r="Z20" s="30"/>
      <c r="AA20" s="31">
        <f t="shared" si="1"/>
        <v>0.9809523809523809</v>
      </c>
      <c r="AB20" s="68"/>
      <c r="AC20" s="69">
        <v>1</v>
      </c>
      <c r="AD20" s="59">
        <v>95</v>
      </c>
      <c r="AE20" s="59">
        <v>91</v>
      </c>
      <c r="AF20" s="59">
        <v>91</v>
      </c>
      <c r="AG20" s="59"/>
      <c r="AH20" s="31">
        <f t="shared" si="2"/>
        <v>0.9233333333333333</v>
      </c>
      <c r="AI20" s="67">
        <f t="shared" si="3"/>
        <v>0.9373428571428573</v>
      </c>
      <c r="AJ20" s="30"/>
      <c r="AK20" s="30"/>
      <c r="AL20" s="30"/>
      <c r="AM20" s="31"/>
      <c r="AN20" s="31"/>
      <c r="AO20" s="32"/>
      <c r="AQ20" s="71"/>
      <c r="AR20" s="72"/>
    </row>
    <row r="21" spans="1:44" s="6" customFormat="1" ht="15" customHeight="1">
      <c r="A21" s="70" t="s">
        <v>106</v>
      </c>
      <c r="B21" s="55"/>
      <c r="C21" s="49">
        <v>10</v>
      </c>
      <c r="D21" s="49">
        <v>10</v>
      </c>
      <c r="E21" s="49">
        <v>10</v>
      </c>
      <c r="F21" s="49">
        <v>10</v>
      </c>
      <c r="G21" s="49"/>
      <c r="H21" s="49">
        <v>10</v>
      </c>
      <c r="I21" s="49">
        <v>10</v>
      </c>
      <c r="J21" s="49">
        <v>10</v>
      </c>
      <c r="K21" s="49">
        <v>10</v>
      </c>
      <c r="L21" s="49">
        <v>10</v>
      </c>
      <c r="M21" s="59">
        <v>17</v>
      </c>
      <c r="N21" s="49">
        <v>10</v>
      </c>
      <c r="O21" s="51"/>
      <c r="P21" s="49">
        <v>10</v>
      </c>
      <c r="Q21" s="49" t="s">
        <v>47</v>
      </c>
      <c r="R21" s="49">
        <v>10</v>
      </c>
      <c r="S21" s="49" t="s">
        <v>47</v>
      </c>
      <c r="T21" s="49">
        <v>10</v>
      </c>
      <c r="U21" s="49">
        <v>10</v>
      </c>
      <c r="V21" s="49"/>
      <c r="W21" s="49"/>
      <c r="X21" s="49"/>
      <c r="Y21" s="30">
        <f t="shared" si="0"/>
        <v>157</v>
      </c>
      <c r="Z21" s="30"/>
      <c r="AA21" s="31">
        <f t="shared" si="1"/>
        <v>0.7476190476190476</v>
      </c>
      <c r="AB21" s="68"/>
      <c r="AC21" s="69">
        <v>0.9473684210526315</v>
      </c>
      <c r="AD21" s="59">
        <v>82</v>
      </c>
      <c r="AE21" s="59">
        <v>87</v>
      </c>
      <c r="AF21" s="59">
        <v>79</v>
      </c>
      <c r="AG21" s="59"/>
      <c r="AH21" s="31">
        <f t="shared" si="2"/>
        <v>0.8266666666666667</v>
      </c>
      <c r="AI21" s="67">
        <f t="shared" si="3"/>
        <v>0.8232586466165415</v>
      </c>
      <c r="AJ21" s="30"/>
      <c r="AK21" s="30"/>
      <c r="AL21" s="30"/>
      <c r="AM21" s="31"/>
      <c r="AN21" s="31"/>
      <c r="AO21" s="32"/>
      <c r="AQ21" s="71"/>
      <c r="AR21" s="72"/>
    </row>
    <row r="22" spans="1:44" s="6" customFormat="1" ht="15" customHeight="1">
      <c r="A22" s="70" t="s">
        <v>107</v>
      </c>
      <c r="B22" s="55"/>
      <c r="C22" s="49">
        <v>10</v>
      </c>
      <c r="D22" s="49">
        <v>10</v>
      </c>
      <c r="E22" s="49"/>
      <c r="F22" s="49">
        <v>10</v>
      </c>
      <c r="G22" s="49">
        <v>10</v>
      </c>
      <c r="H22" s="49">
        <v>10</v>
      </c>
      <c r="I22" s="49">
        <v>10</v>
      </c>
      <c r="J22" s="49">
        <v>9</v>
      </c>
      <c r="K22" s="49">
        <v>10</v>
      </c>
      <c r="L22" s="49">
        <v>10</v>
      </c>
      <c r="M22" s="59">
        <v>13</v>
      </c>
      <c r="N22" s="49">
        <v>10</v>
      </c>
      <c r="O22" s="49"/>
      <c r="P22" s="49">
        <v>10</v>
      </c>
      <c r="Q22" s="49">
        <v>10</v>
      </c>
      <c r="R22" s="49">
        <v>10</v>
      </c>
      <c r="S22" s="49">
        <v>10</v>
      </c>
      <c r="T22" s="49">
        <v>10</v>
      </c>
      <c r="U22" s="49">
        <v>10</v>
      </c>
      <c r="V22" s="49">
        <v>10</v>
      </c>
      <c r="W22" s="49">
        <v>10</v>
      </c>
      <c r="X22" s="49"/>
      <c r="Y22" s="30">
        <f t="shared" si="0"/>
        <v>192</v>
      </c>
      <c r="Z22" s="30"/>
      <c r="AA22" s="31">
        <f t="shared" si="1"/>
        <v>0.9142857142857143</v>
      </c>
      <c r="AB22" s="68"/>
      <c r="AC22" s="69">
        <v>0.8947368421052632</v>
      </c>
      <c r="AD22" s="59">
        <v>66</v>
      </c>
      <c r="AE22" s="59">
        <v>73</v>
      </c>
      <c r="AF22" s="59">
        <v>69</v>
      </c>
      <c r="AG22" s="59"/>
      <c r="AH22" s="31">
        <f t="shared" si="2"/>
        <v>0.6933333333333334</v>
      </c>
      <c r="AI22" s="67">
        <f t="shared" si="3"/>
        <v>0.7405744360902256</v>
      </c>
      <c r="AJ22" s="30"/>
      <c r="AK22" s="30"/>
      <c r="AL22" s="30"/>
      <c r="AM22" s="31"/>
      <c r="AN22" s="31"/>
      <c r="AO22" s="32"/>
      <c r="AQ22" s="71"/>
      <c r="AR22" s="72"/>
    </row>
    <row r="23" spans="1:44" s="6" customFormat="1" ht="15" customHeight="1">
      <c r="A23" s="70" t="s">
        <v>108</v>
      </c>
      <c r="B23" s="55"/>
      <c r="C23" s="49">
        <v>10</v>
      </c>
      <c r="D23" s="49">
        <v>10</v>
      </c>
      <c r="E23" s="49">
        <v>10</v>
      </c>
      <c r="F23" s="49">
        <v>10</v>
      </c>
      <c r="G23" s="49">
        <v>10</v>
      </c>
      <c r="H23" s="49">
        <v>10</v>
      </c>
      <c r="I23" s="49">
        <v>10</v>
      </c>
      <c r="J23" s="49">
        <v>10</v>
      </c>
      <c r="K23" s="49">
        <v>10</v>
      </c>
      <c r="L23" s="49">
        <v>10</v>
      </c>
      <c r="M23" s="59">
        <v>23</v>
      </c>
      <c r="N23" s="49">
        <v>10</v>
      </c>
      <c r="O23" s="49"/>
      <c r="P23" s="49">
        <v>10</v>
      </c>
      <c r="Q23" s="49">
        <v>10</v>
      </c>
      <c r="R23" s="49">
        <v>10</v>
      </c>
      <c r="S23" s="49">
        <v>10</v>
      </c>
      <c r="T23" s="49">
        <v>10</v>
      </c>
      <c r="U23" s="49">
        <v>10</v>
      </c>
      <c r="V23" s="49">
        <v>10</v>
      </c>
      <c r="W23" s="49">
        <v>10</v>
      </c>
      <c r="X23" s="49"/>
      <c r="Y23" s="30">
        <f t="shared" si="0"/>
        <v>213</v>
      </c>
      <c r="Z23" s="30"/>
      <c r="AA23" s="31">
        <f t="shared" si="1"/>
        <v>1.0142857142857142</v>
      </c>
      <c r="AB23" s="68"/>
      <c r="AC23" s="69">
        <v>0.9473684210526315</v>
      </c>
      <c r="AD23" s="59">
        <v>85</v>
      </c>
      <c r="AE23" s="59">
        <v>87</v>
      </c>
      <c r="AF23" s="59">
        <v>82</v>
      </c>
      <c r="AG23" s="59"/>
      <c r="AH23" s="31">
        <f t="shared" si="2"/>
        <v>0.8466666666666667</v>
      </c>
      <c r="AI23" s="67">
        <f t="shared" si="3"/>
        <v>0.8788586466165413</v>
      </c>
      <c r="AJ23" s="30"/>
      <c r="AK23" s="30"/>
      <c r="AL23" s="30"/>
      <c r="AM23" s="31"/>
      <c r="AN23" s="31"/>
      <c r="AO23" s="32"/>
      <c r="AQ23" s="71"/>
      <c r="AR23" s="72"/>
    </row>
    <row r="24" spans="1:44" s="6" customFormat="1" ht="15" customHeight="1">
      <c r="A24" s="70" t="s">
        <v>109</v>
      </c>
      <c r="B24" s="56"/>
      <c r="C24" s="49">
        <v>10</v>
      </c>
      <c r="D24" s="49">
        <v>10</v>
      </c>
      <c r="E24" s="49">
        <v>10</v>
      </c>
      <c r="F24" s="49">
        <v>10</v>
      </c>
      <c r="G24" s="49">
        <v>10</v>
      </c>
      <c r="H24" s="49">
        <v>10</v>
      </c>
      <c r="I24" s="49" t="s">
        <v>47</v>
      </c>
      <c r="J24" s="49" t="s">
        <v>47</v>
      </c>
      <c r="K24" s="49" t="s">
        <v>47</v>
      </c>
      <c r="L24" s="49">
        <v>10</v>
      </c>
      <c r="M24" s="59">
        <v>6</v>
      </c>
      <c r="N24" s="49" t="s">
        <v>47</v>
      </c>
      <c r="O24" s="49"/>
      <c r="P24" s="49">
        <v>10</v>
      </c>
      <c r="Q24" s="49">
        <v>10</v>
      </c>
      <c r="R24" s="49" t="s">
        <v>47</v>
      </c>
      <c r="S24" s="49" t="s">
        <v>47</v>
      </c>
      <c r="T24" s="49"/>
      <c r="U24" s="49"/>
      <c r="V24" s="49"/>
      <c r="W24" s="49"/>
      <c r="X24" s="49"/>
      <c r="Y24" s="30">
        <f t="shared" si="0"/>
        <v>96</v>
      </c>
      <c r="Z24" s="30"/>
      <c r="AA24" s="31">
        <f t="shared" si="1"/>
        <v>0.45714285714285713</v>
      </c>
      <c r="AB24" s="68"/>
      <c r="AC24" s="69">
        <v>0.5263157894736842</v>
      </c>
      <c r="AD24" s="59">
        <v>88</v>
      </c>
      <c r="AE24" s="59">
        <v>44</v>
      </c>
      <c r="AF24" s="59">
        <v>39</v>
      </c>
      <c r="AG24" s="59"/>
      <c r="AH24" s="31">
        <f t="shared" si="2"/>
        <v>0.57</v>
      </c>
      <c r="AI24" s="67">
        <f t="shared" si="3"/>
        <v>0.5500135338345864</v>
      </c>
      <c r="AJ24" s="30"/>
      <c r="AK24" s="30"/>
      <c r="AL24" s="30"/>
      <c r="AM24" s="31"/>
      <c r="AN24" s="31"/>
      <c r="AO24" s="32"/>
      <c r="AQ24" s="71"/>
      <c r="AR24" s="72"/>
    </row>
    <row r="25" spans="1:44" s="6" customFormat="1" ht="15" customHeight="1">
      <c r="A25" s="70" t="s">
        <v>110</v>
      </c>
      <c r="B25" s="56"/>
      <c r="C25" s="49">
        <v>10</v>
      </c>
      <c r="D25" s="49"/>
      <c r="E25" s="49"/>
      <c r="F25" s="49">
        <v>10</v>
      </c>
      <c r="G25" s="49">
        <v>10</v>
      </c>
      <c r="H25" s="49">
        <v>10</v>
      </c>
      <c r="I25" s="49">
        <v>10</v>
      </c>
      <c r="J25" s="49">
        <v>8</v>
      </c>
      <c r="K25" s="49">
        <v>7</v>
      </c>
      <c r="L25" s="49">
        <v>10</v>
      </c>
      <c r="M25" s="59">
        <v>13</v>
      </c>
      <c r="N25" s="49" t="s">
        <v>47</v>
      </c>
      <c r="O25" s="49"/>
      <c r="P25" s="49">
        <v>10</v>
      </c>
      <c r="Q25" s="49">
        <v>10</v>
      </c>
      <c r="R25" s="49">
        <v>10</v>
      </c>
      <c r="S25" s="49">
        <v>10</v>
      </c>
      <c r="T25" s="49">
        <v>10</v>
      </c>
      <c r="U25" s="49">
        <v>10</v>
      </c>
      <c r="V25" s="49">
        <v>10</v>
      </c>
      <c r="W25" s="49">
        <v>10</v>
      </c>
      <c r="X25" s="49"/>
      <c r="Y25" s="30">
        <f t="shared" si="0"/>
        <v>168</v>
      </c>
      <c r="Z25" s="30"/>
      <c r="AA25" s="31">
        <f t="shared" si="1"/>
        <v>0.8</v>
      </c>
      <c r="AB25" s="68"/>
      <c r="AC25" s="69">
        <v>0.8947368421052632</v>
      </c>
      <c r="AD25" s="59">
        <v>62</v>
      </c>
      <c r="AE25" s="59">
        <v>65</v>
      </c>
      <c r="AF25" s="59">
        <v>80</v>
      </c>
      <c r="AG25" s="59"/>
      <c r="AH25" s="31">
        <f t="shared" si="2"/>
        <v>0.69</v>
      </c>
      <c r="AI25" s="67">
        <f t="shared" si="3"/>
        <v>0.7208315789473685</v>
      </c>
      <c r="AJ25" s="30"/>
      <c r="AK25" s="30"/>
      <c r="AL25" s="30"/>
      <c r="AM25" s="31"/>
      <c r="AN25" s="31"/>
      <c r="AO25" s="32"/>
      <c r="AQ25" s="71"/>
      <c r="AR25" s="72"/>
    </row>
    <row r="26" spans="1:44" s="6" customFormat="1" ht="15" customHeight="1">
      <c r="A26" s="70" t="s">
        <v>111</v>
      </c>
      <c r="B26" s="56"/>
      <c r="C26" s="49">
        <v>10</v>
      </c>
      <c r="D26" s="49">
        <v>10</v>
      </c>
      <c r="E26" s="49">
        <v>10</v>
      </c>
      <c r="F26" s="49">
        <v>10</v>
      </c>
      <c r="G26" s="49">
        <v>10</v>
      </c>
      <c r="H26" s="49">
        <v>10</v>
      </c>
      <c r="I26" s="49">
        <v>10</v>
      </c>
      <c r="J26" s="49">
        <v>5</v>
      </c>
      <c r="K26" s="49">
        <v>9</v>
      </c>
      <c r="L26" s="49">
        <v>10</v>
      </c>
      <c r="M26" s="59">
        <v>18</v>
      </c>
      <c r="N26" s="49" t="s">
        <v>47</v>
      </c>
      <c r="O26" s="49"/>
      <c r="P26" s="49">
        <v>10</v>
      </c>
      <c r="Q26" s="49">
        <v>10</v>
      </c>
      <c r="R26" s="49" t="s">
        <v>47</v>
      </c>
      <c r="S26" s="49">
        <v>10</v>
      </c>
      <c r="T26" s="49">
        <v>10</v>
      </c>
      <c r="U26" s="49">
        <v>10</v>
      </c>
      <c r="V26" s="49">
        <v>10</v>
      </c>
      <c r="W26" s="49">
        <v>10</v>
      </c>
      <c r="X26" s="49"/>
      <c r="Y26" s="30">
        <f t="shared" si="0"/>
        <v>182</v>
      </c>
      <c r="Z26" s="30"/>
      <c r="AA26" s="31">
        <f t="shared" si="1"/>
        <v>0.8666666666666667</v>
      </c>
      <c r="AB26" s="68"/>
      <c r="AC26" s="69">
        <v>0.8947368421052632</v>
      </c>
      <c r="AD26" s="59">
        <v>78</v>
      </c>
      <c r="AE26" s="59">
        <v>76</v>
      </c>
      <c r="AF26" s="59">
        <v>63</v>
      </c>
      <c r="AG26" s="59"/>
      <c r="AH26" s="31">
        <f t="shared" si="2"/>
        <v>0.7233333333333334</v>
      </c>
      <c r="AI26" s="67">
        <f t="shared" si="3"/>
        <v>0.7568315789473685</v>
      </c>
      <c r="AJ26" s="30"/>
      <c r="AK26" s="30"/>
      <c r="AL26" s="30"/>
      <c r="AM26" s="31"/>
      <c r="AN26" s="31"/>
      <c r="AO26" s="32"/>
      <c r="AQ26" s="71"/>
      <c r="AR26" s="72"/>
    </row>
    <row r="27" spans="1:44" s="6" customFormat="1" ht="15" customHeight="1">
      <c r="A27" s="70" t="s">
        <v>112</v>
      </c>
      <c r="B27" s="55"/>
      <c r="C27" s="49">
        <v>10</v>
      </c>
      <c r="D27" s="49">
        <v>10</v>
      </c>
      <c r="E27" s="49">
        <v>10</v>
      </c>
      <c r="F27" s="49">
        <v>10</v>
      </c>
      <c r="G27" s="49">
        <v>10</v>
      </c>
      <c r="H27" s="49">
        <v>10</v>
      </c>
      <c r="I27" s="49">
        <v>10</v>
      </c>
      <c r="J27" s="49">
        <v>10</v>
      </c>
      <c r="K27" s="49">
        <v>8</v>
      </c>
      <c r="L27" s="49">
        <v>10</v>
      </c>
      <c r="M27" s="59">
        <v>18</v>
      </c>
      <c r="N27" s="49">
        <v>10</v>
      </c>
      <c r="O27" s="49"/>
      <c r="P27" s="49">
        <v>10</v>
      </c>
      <c r="Q27" s="49">
        <v>10</v>
      </c>
      <c r="R27" s="49">
        <v>10</v>
      </c>
      <c r="S27" s="49">
        <v>10</v>
      </c>
      <c r="T27" s="49">
        <v>10</v>
      </c>
      <c r="U27" s="49">
        <v>10</v>
      </c>
      <c r="V27" s="49">
        <v>10</v>
      </c>
      <c r="W27" s="49">
        <v>10</v>
      </c>
      <c r="X27" s="49"/>
      <c r="Y27" s="30">
        <f t="shared" si="0"/>
        <v>206</v>
      </c>
      <c r="Z27" s="30"/>
      <c r="AA27" s="31">
        <f t="shared" si="1"/>
        <v>0.9809523809523809</v>
      </c>
      <c r="AB27" s="68"/>
      <c r="AC27" s="69">
        <v>0.9473684210526315</v>
      </c>
      <c r="AD27" s="59">
        <v>86</v>
      </c>
      <c r="AE27" s="59">
        <v>62</v>
      </c>
      <c r="AF27" s="59">
        <v>81</v>
      </c>
      <c r="AG27" s="59"/>
      <c r="AH27" s="31">
        <f t="shared" si="2"/>
        <v>0.7633333333333333</v>
      </c>
      <c r="AI27" s="67">
        <f t="shared" si="3"/>
        <v>0.8088586466165414</v>
      </c>
      <c r="AJ27" s="30"/>
      <c r="AK27" s="30"/>
      <c r="AL27" s="30"/>
      <c r="AM27" s="31"/>
      <c r="AN27" s="31"/>
      <c r="AO27" s="32"/>
      <c r="AQ27" s="71"/>
      <c r="AR27" s="72"/>
    </row>
    <row r="28" spans="1:44" s="6" customFormat="1" ht="15" customHeight="1">
      <c r="A28" s="70"/>
      <c r="B28" s="55"/>
      <c r="C28" s="49"/>
      <c r="D28" s="49">
        <v>10</v>
      </c>
      <c r="E28" s="49">
        <v>10</v>
      </c>
      <c r="F28" s="49"/>
      <c r="G28" s="49"/>
      <c r="H28" s="49">
        <v>10</v>
      </c>
      <c r="I28" s="49" t="s">
        <v>47</v>
      </c>
      <c r="J28" s="49" t="s">
        <v>47</v>
      </c>
      <c r="K28" s="49" t="s">
        <v>47</v>
      </c>
      <c r="L28" s="49">
        <v>10</v>
      </c>
      <c r="M28" s="59">
        <v>5</v>
      </c>
      <c r="N28" s="49" t="s">
        <v>47</v>
      </c>
      <c r="O28" s="49"/>
      <c r="P28" s="49" t="s">
        <v>47</v>
      </c>
      <c r="Q28" s="49" t="s">
        <v>47</v>
      </c>
      <c r="R28" s="49" t="s">
        <v>47</v>
      </c>
      <c r="S28" s="49" t="s">
        <v>47</v>
      </c>
      <c r="T28" s="49"/>
      <c r="U28" s="49"/>
      <c r="V28" s="49">
        <v>10</v>
      </c>
      <c r="W28" s="49"/>
      <c r="X28" s="49"/>
      <c r="Y28" s="30">
        <f t="shared" si="0"/>
        <v>55</v>
      </c>
      <c r="Z28" s="30"/>
      <c r="AA28" s="31">
        <f t="shared" si="1"/>
        <v>0.2619047619047619</v>
      </c>
      <c r="AB28" s="68"/>
      <c r="AC28" s="69">
        <v>0.5789473684210527</v>
      </c>
      <c r="AD28" s="59">
        <v>64</v>
      </c>
      <c r="AE28" s="59">
        <v>84</v>
      </c>
      <c r="AF28" s="59">
        <v>72</v>
      </c>
      <c r="AG28" s="59"/>
      <c r="AH28" s="31">
        <f t="shared" si="2"/>
        <v>0.7333333333333333</v>
      </c>
      <c r="AI28" s="67">
        <f t="shared" si="3"/>
        <v>0.651812030075188</v>
      </c>
      <c r="AJ28" s="30"/>
      <c r="AK28" s="30"/>
      <c r="AL28" s="30"/>
      <c r="AM28" s="31"/>
      <c r="AN28" s="31"/>
      <c r="AO28" s="32"/>
      <c r="AQ28" s="71"/>
      <c r="AR28" s="72"/>
    </row>
    <row r="29" spans="1:44" s="6" customFormat="1" ht="15" customHeight="1">
      <c r="A29" s="70" t="s">
        <v>113</v>
      </c>
      <c r="B29" s="55"/>
      <c r="C29" s="49">
        <v>10</v>
      </c>
      <c r="D29" s="49">
        <v>10</v>
      </c>
      <c r="E29" s="49">
        <v>10</v>
      </c>
      <c r="F29" s="49">
        <v>10</v>
      </c>
      <c r="G29" s="49">
        <v>10</v>
      </c>
      <c r="H29" s="49">
        <v>10</v>
      </c>
      <c r="I29" s="49">
        <v>10</v>
      </c>
      <c r="J29" s="49" t="s">
        <v>47</v>
      </c>
      <c r="K29" s="49">
        <v>9</v>
      </c>
      <c r="L29" s="49">
        <v>10</v>
      </c>
      <c r="M29" s="59">
        <v>17</v>
      </c>
      <c r="N29" s="49">
        <v>9</v>
      </c>
      <c r="O29" s="51"/>
      <c r="P29" s="49" t="s">
        <v>47</v>
      </c>
      <c r="Q29" s="49">
        <v>10</v>
      </c>
      <c r="R29" s="49">
        <v>10</v>
      </c>
      <c r="S29" s="49">
        <v>10</v>
      </c>
      <c r="T29" s="49">
        <v>10</v>
      </c>
      <c r="U29" s="49">
        <v>10</v>
      </c>
      <c r="V29" s="49">
        <v>10</v>
      </c>
      <c r="W29" s="49">
        <v>10</v>
      </c>
      <c r="X29" s="49"/>
      <c r="Y29" s="30">
        <f t="shared" si="0"/>
        <v>185</v>
      </c>
      <c r="Z29" s="30"/>
      <c r="AA29" s="31">
        <f t="shared" si="1"/>
        <v>0.8809523809523809</v>
      </c>
      <c r="AB29" s="68"/>
      <c r="AC29" s="69">
        <v>1</v>
      </c>
      <c r="AD29" s="59">
        <v>91</v>
      </c>
      <c r="AE29" s="59">
        <v>73</v>
      </c>
      <c r="AF29" s="59">
        <v>68</v>
      </c>
      <c r="AG29" s="59"/>
      <c r="AH29" s="31">
        <f t="shared" si="2"/>
        <v>0.7733333333333333</v>
      </c>
      <c r="AI29" s="67">
        <f t="shared" si="3"/>
        <v>0.8053428571428571</v>
      </c>
      <c r="AJ29" s="30"/>
      <c r="AK29" s="30"/>
      <c r="AL29" s="30"/>
      <c r="AM29" s="31"/>
      <c r="AN29" s="31"/>
      <c r="AO29" s="32"/>
      <c r="AQ29" s="71"/>
      <c r="AR29" s="72"/>
    </row>
    <row r="30" spans="1:44" s="6" customFormat="1" ht="15" customHeight="1">
      <c r="A30" s="70" t="s">
        <v>114</v>
      </c>
      <c r="B30" s="55"/>
      <c r="C30" s="49">
        <v>10</v>
      </c>
      <c r="D30" s="49">
        <v>10</v>
      </c>
      <c r="E30" s="49">
        <v>10</v>
      </c>
      <c r="F30" s="49">
        <v>10</v>
      </c>
      <c r="G30" s="49">
        <v>10</v>
      </c>
      <c r="H30" s="49">
        <v>10</v>
      </c>
      <c r="I30" s="49">
        <v>10</v>
      </c>
      <c r="J30" s="49">
        <v>9</v>
      </c>
      <c r="K30" s="49">
        <v>10</v>
      </c>
      <c r="L30" s="49">
        <v>10</v>
      </c>
      <c r="M30" s="59">
        <v>19</v>
      </c>
      <c r="N30" s="49">
        <v>10</v>
      </c>
      <c r="O30" s="51"/>
      <c r="P30" s="49">
        <v>10</v>
      </c>
      <c r="Q30" s="49" t="s">
        <v>47</v>
      </c>
      <c r="R30" s="49">
        <v>10</v>
      </c>
      <c r="S30" s="49">
        <v>10</v>
      </c>
      <c r="T30" s="49"/>
      <c r="U30" s="49">
        <v>10</v>
      </c>
      <c r="V30" s="49">
        <v>10</v>
      </c>
      <c r="W30" s="49">
        <v>10</v>
      </c>
      <c r="X30" s="49"/>
      <c r="Y30" s="30">
        <f t="shared" si="0"/>
        <v>188</v>
      </c>
      <c r="Z30" s="30"/>
      <c r="AA30" s="31">
        <f t="shared" si="1"/>
        <v>0.8952380952380953</v>
      </c>
      <c r="AB30" s="68"/>
      <c r="AC30" s="69">
        <v>0.9473684210526315</v>
      </c>
      <c r="AD30" s="59">
        <v>89</v>
      </c>
      <c r="AE30" s="59">
        <v>96</v>
      </c>
      <c r="AF30" s="59">
        <v>99</v>
      </c>
      <c r="AG30" s="59"/>
      <c r="AH30" s="31">
        <f t="shared" si="2"/>
        <v>0.9466666666666667</v>
      </c>
      <c r="AI30" s="67">
        <f t="shared" si="3"/>
        <v>0.9390015037593986</v>
      </c>
      <c r="AJ30" s="30"/>
      <c r="AK30" s="30"/>
      <c r="AL30" s="30"/>
      <c r="AM30" s="31"/>
      <c r="AN30" s="31"/>
      <c r="AO30" s="32"/>
      <c r="AQ30" s="71"/>
      <c r="AR30" s="72"/>
    </row>
    <row r="31" spans="1:44" s="6" customFormat="1" ht="15" customHeight="1">
      <c r="A31" s="70" t="s">
        <v>115</v>
      </c>
      <c r="B31" s="55"/>
      <c r="C31" s="49">
        <v>10</v>
      </c>
      <c r="D31" s="49">
        <v>10</v>
      </c>
      <c r="E31" s="49">
        <v>10</v>
      </c>
      <c r="F31" s="49">
        <v>10</v>
      </c>
      <c r="G31" s="49">
        <v>10</v>
      </c>
      <c r="H31" s="49">
        <v>10</v>
      </c>
      <c r="I31" s="49">
        <v>10</v>
      </c>
      <c r="J31" s="49">
        <v>10</v>
      </c>
      <c r="K31" s="49">
        <v>10</v>
      </c>
      <c r="L31" s="49">
        <v>10</v>
      </c>
      <c r="M31" s="59">
        <v>17</v>
      </c>
      <c r="N31" s="49">
        <v>10</v>
      </c>
      <c r="O31" s="51"/>
      <c r="P31" s="49">
        <v>10</v>
      </c>
      <c r="Q31" s="49">
        <v>10</v>
      </c>
      <c r="R31" s="49">
        <v>10</v>
      </c>
      <c r="S31" s="49">
        <v>10</v>
      </c>
      <c r="T31" s="49"/>
      <c r="U31" s="49">
        <v>10</v>
      </c>
      <c r="V31" s="49">
        <v>10</v>
      </c>
      <c r="W31" s="49">
        <v>10</v>
      </c>
      <c r="X31" s="49"/>
      <c r="Y31" s="30">
        <f t="shared" si="0"/>
        <v>197</v>
      </c>
      <c r="Z31" s="30"/>
      <c r="AA31" s="31">
        <f t="shared" si="1"/>
        <v>0.9380952380952381</v>
      </c>
      <c r="AB31" s="68"/>
      <c r="AC31" s="69">
        <v>0.8947368421052632</v>
      </c>
      <c r="AD31" s="59">
        <v>64</v>
      </c>
      <c r="AE31" s="59">
        <v>70</v>
      </c>
      <c r="AF31" s="59">
        <v>78</v>
      </c>
      <c r="AG31" s="59"/>
      <c r="AH31" s="31">
        <f t="shared" si="2"/>
        <v>0.7066666666666667</v>
      </c>
      <c r="AI31" s="67">
        <f t="shared" si="3"/>
        <v>0.7545458646616542</v>
      </c>
      <c r="AJ31" s="30"/>
      <c r="AK31" s="30"/>
      <c r="AL31" s="30"/>
      <c r="AM31" s="31"/>
      <c r="AN31" s="31"/>
      <c r="AO31" s="32"/>
      <c r="AQ31" s="71"/>
      <c r="AR31" s="72"/>
    </row>
    <row r="32" spans="1:44" s="6" customFormat="1" ht="15" customHeight="1">
      <c r="A32" s="70"/>
      <c r="B32" s="57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5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30"/>
      <c r="Z32" s="30"/>
      <c r="AA32" s="31"/>
      <c r="AB32" s="68"/>
      <c r="AC32" s="69"/>
      <c r="AD32" s="59"/>
      <c r="AE32" s="59"/>
      <c r="AF32" s="59"/>
      <c r="AG32" s="59"/>
      <c r="AH32" s="31"/>
      <c r="AI32" s="67"/>
      <c r="AJ32" s="30"/>
      <c r="AK32" s="30"/>
      <c r="AL32" s="30"/>
      <c r="AM32" s="31"/>
      <c r="AN32" s="31"/>
      <c r="AO32" s="32"/>
      <c r="AQ32" s="71"/>
      <c r="AR32" s="72"/>
    </row>
    <row r="33" spans="1:44" s="6" customFormat="1" ht="15" customHeight="1">
      <c r="A33" s="70"/>
      <c r="B33" s="55"/>
      <c r="C33" s="49"/>
      <c r="D33" s="49"/>
      <c r="E33" s="49"/>
      <c r="F33" s="49"/>
      <c r="G33" s="73"/>
      <c r="H33" s="49"/>
      <c r="I33" s="49"/>
      <c r="J33" s="49"/>
      <c r="K33" s="49"/>
      <c r="L33" s="49"/>
      <c r="M33" s="59"/>
      <c r="N33" s="49"/>
      <c r="O33" s="49"/>
      <c r="P33" s="49"/>
      <c r="Q33" s="49"/>
      <c r="R33" s="49"/>
      <c r="S33" s="49"/>
      <c r="T33" s="49"/>
      <c r="U33" s="49"/>
      <c r="V33" s="49"/>
      <c r="W33" s="51"/>
      <c r="X33" s="49"/>
      <c r="Y33" s="30"/>
      <c r="Z33" s="30"/>
      <c r="AA33" s="31"/>
      <c r="AB33" s="68"/>
      <c r="AC33" s="69"/>
      <c r="AD33" s="59"/>
      <c r="AE33" s="59"/>
      <c r="AF33" s="59"/>
      <c r="AG33" s="59"/>
      <c r="AH33" s="31"/>
      <c r="AI33" s="67"/>
      <c r="AJ33" s="30"/>
      <c r="AK33" s="30"/>
      <c r="AL33" s="30"/>
      <c r="AM33" s="31"/>
      <c r="AN33" s="31"/>
      <c r="AO33" s="32"/>
      <c r="AQ33" s="71"/>
      <c r="AR33" s="72"/>
    </row>
    <row r="34" spans="1:44" s="6" customFormat="1" ht="15" customHeight="1">
      <c r="A34" s="70"/>
      <c r="B34" s="55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5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30"/>
      <c r="Z34" s="30"/>
      <c r="AA34" s="31"/>
      <c r="AB34" s="68"/>
      <c r="AC34" s="69"/>
      <c r="AD34" s="59"/>
      <c r="AE34" s="59"/>
      <c r="AF34" s="59"/>
      <c r="AG34" s="59"/>
      <c r="AH34" s="31"/>
      <c r="AI34" s="67"/>
      <c r="AJ34" s="30"/>
      <c r="AK34" s="30"/>
      <c r="AL34" s="30"/>
      <c r="AM34" s="31"/>
      <c r="AN34" s="31"/>
      <c r="AO34" s="32"/>
      <c r="AQ34" s="71"/>
      <c r="AR34" s="72"/>
    </row>
    <row r="35" spans="1:44" s="6" customFormat="1" ht="15" customHeight="1">
      <c r="A35" s="70"/>
      <c r="B35" s="55"/>
      <c r="C35" s="49"/>
      <c r="D35" s="51"/>
      <c r="E35" s="49"/>
      <c r="F35" s="49"/>
      <c r="G35" s="49"/>
      <c r="H35" s="49"/>
      <c r="I35" s="49"/>
      <c r="J35" s="49"/>
      <c r="K35" s="49"/>
      <c r="L35" s="49"/>
      <c r="M35" s="59"/>
      <c r="N35" s="49"/>
      <c r="O35" s="49"/>
      <c r="P35" s="49"/>
      <c r="Q35" s="49"/>
      <c r="R35" s="49"/>
      <c r="S35" s="51"/>
      <c r="T35" s="49"/>
      <c r="U35" s="49"/>
      <c r="V35" s="49"/>
      <c r="W35" s="49"/>
      <c r="X35" s="49"/>
      <c r="Y35" s="30"/>
      <c r="Z35" s="30"/>
      <c r="AA35" s="31"/>
      <c r="AB35" s="68"/>
      <c r="AC35" s="69"/>
      <c r="AD35" s="59"/>
      <c r="AE35" s="59"/>
      <c r="AF35" s="59"/>
      <c r="AG35" s="59"/>
      <c r="AH35" s="31"/>
      <c r="AI35" s="67"/>
      <c r="AJ35" s="30"/>
      <c r="AK35" s="30"/>
      <c r="AL35" s="30"/>
      <c r="AM35" s="31">
        <f>(SUM(AD35:AG35)+AL35-AK35)/400</f>
        <v>0</v>
      </c>
      <c r="AN35" s="31">
        <f>0.1*(AA35)+0.06*(AB35+AC35)+0.24*AJ35/100+0.54*AM35</f>
        <v>0</v>
      </c>
      <c r="AO35" s="32"/>
      <c r="AQ35" s="71"/>
      <c r="AR35" s="72"/>
    </row>
    <row r="36" spans="1:41" s="6" customFormat="1" ht="15" customHeight="1">
      <c r="A36" s="58"/>
      <c r="B36" s="55"/>
      <c r="C36" s="51"/>
      <c r="D36" s="51"/>
      <c r="E36" s="51"/>
      <c r="F36" s="49"/>
      <c r="G36" s="49"/>
      <c r="H36" s="49"/>
      <c r="I36" s="49"/>
      <c r="J36" s="51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30"/>
      <c r="Z36" s="30"/>
      <c r="AA36" s="61">
        <v>0.15</v>
      </c>
      <c r="AB36" s="61">
        <v>0</v>
      </c>
      <c r="AC36" s="61">
        <v>0.07</v>
      </c>
      <c r="AD36" s="30"/>
      <c r="AE36" s="30"/>
      <c r="AF36" s="30"/>
      <c r="AG36" s="30"/>
      <c r="AH36" s="61">
        <v>0.78</v>
      </c>
      <c r="AI36" s="31"/>
      <c r="AJ36" s="62">
        <v>0</v>
      </c>
      <c r="AK36" s="30"/>
      <c r="AL36" s="30"/>
      <c r="AM36" s="31"/>
      <c r="AN36" s="31"/>
      <c r="AO36" s="32"/>
    </row>
    <row r="37" spans="3:29" ht="12.75"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AA37" s="63" t="s">
        <v>40</v>
      </c>
      <c r="AB37" s="64"/>
      <c r="AC37" s="65"/>
    </row>
    <row r="38" spans="3:33" ht="12.75"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AD38" s="3"/>
      <c r="AE38" s="3"/>
      <c r="AF38" s="3"/>
      <c r="AG38" s="3"/>
    </row>
    <row r="39" spans="3:24" ht="12.75"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</row>
    <row r="41" spans="3:31" ht="6.75" customHeight="1"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7"/>
      <c r="AB41" s="47"/>
      <c r="AC41" s="47"/>
      <c r="AD41" s="43"/>
      <c r="AE41" s="43"/>
    </row>
    <row r="42" spans="3:31" ht="18.75" customHeight="1">
      <c r="C42" s="44" t="s">
        <v>25</v>
      </c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  <c r="Z42" s="46"/>
      <c r="AA42" s="47"/>
      <c r="AB42" s="47"/>
      <c r="AC42" s="47"/>
      <c r="AD42" s="43"/>
      <c r="AE42" s="43"/>
    </row>
    <row r="43" spans="3:31" ht="7.5" customHeight="1"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7"/>
      <c r="AB43" s="47"/>
      <c r="AC43" s="47"/>
      <c r="AD43" s="43"/>
      <c r="AE43" s="43"/>
    </row>
    <row r="44" spans="3:40" s="6" customFormat="1" ht="21.75" customHeight="1">
      <c r="C44" s="41">
        <v>1</v>
      </c>
      <c r="D44" s="37"/>
      <c r="E44" s="39" t="s">
        <v>76</v>
      </c>
      <c r="F44" s="50"/>
      <c r="G44" s="39"/>
      <c r="H44" s="39"/>
      <c r="I44" s="39"/>
      <c r="J44" s="39"/>
      <c r="K44" s="39"/>
      <c r="L44" s="39"/>
      <c r="M44" s="40"/>
      <c r="N44" s="40"/>
      <c r="O44" s="40"/>
      <c r="P44" s="40"/>
      <c r="T44" s="39" t="s">
        <v>26</v>
      </c>
      <c r="U44" s="39"/>
      <c r="V44" s="39"/>
      <c r="W44" s="39"/>
      <c r="X44" s="39"/>
      <c r="Y44" s="37"/>
      <c r="Z44" s="37"/>
      <c r="AA44" s="37"/>
      <c r="AB44" s="37"/>
      <c r="AC44" s="37"/>
      <c r="AD44" s="37"/>
      <c r="AE44" s="37"/>
      <c r="AF44" s="37"/>
      <c r="AG44" s="37"/>
      <c r="AJ44" s="34"/>
      <c r="AK44" s="34"/>
      <c r="AL44" s="34"/>
      <c r="AM44" s="34"/>
      <c r="AN44" s="34"/>
    </row>
    <row r="45" spans="3:40" s="6" customFormat="1" ht="21.75" customHeight="1">
      <c r="C45" s="41">
        <v>2</v>
      </c>
      <c r="D45" s="37"/>
      <c r="E45" s="39" t="s">
        <v>77</v>
      </c>
      <c r="F45" s="50"/>
      <c r="G45" s="39"/>
      <c r="H45" s="39"/>
      <c r="I45" s="39"/>
      <c r="J45" s="39"/>
      <c r="K45" s="39"/>
      <c r="L45" s="39"/>
      <c r="M45" s="40"/>
      <c r="N45" s="40"/>
      <c r="O45" s="37"/>
      <c r="P45" s="37"/>
      <c r="Q45" s="37"/>
      <c r="R45" s="37"/>
      <c r="S45" s="37"/>
      <c r="T45" s="39" t="s">
        <v>78</v>
      </c>
      <c r="U45" s="39"/>
      <c r="V45" s="39"/>
      <c r="W45" s="39"/>
      <c r="X45" s="39"/>
      <c r="Y45" s="40"/>
      <c r="Z45" s="37"/>
      <c r="AA45" s="37"/>
      <c r="AB45" s="37"/>
      <c r="AC45" s="37"/>
      <c r="AD45" s="37"/>
      <c r="AE45" s="37"/>
      <c r="AF45" s="37"/>
      <c r="AG45" s="37"/>
      <c r="AJ45" s="34"/>
      <c r="AK45" s="34"/>
      <c r="AL45" s="34"/>
      <c r="AM45" s="34"/>
      <c r="AN45" s="34"/>
    </row>
    <row r="46" spans="3:40" s="6" customFormat="1" ht="21.75" customHeight="1">
      <c r="C46" s="41">
        <v>3</v>
      </c>
      <c r="D46" s="37"/>
      <c r="E46" s="39" t="s">
        <v>79</v>
      </c>
      <c r="F46" s="50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 t="s">
        <v>80</v>
      </c>
      <c r="U46" s="39"/>
      <c r="V46" s="39"/>
      <c r="W46" s="39"/>
      <c r="X46" s="39"/>
      <c r="Y46" s="39"/>
      <c r="Z46" s="40"/>
      <c r="AA46" s="37"/>
      <c r="AB46" s="37"/>
      <c r="AC46" s="37"/>
      <c r="AD46" s="37"/>
      <c r="AE46" s="37"/>
      <c r="AF46" s="37"/>
      <c r="AG46" s="37"/>
      <c r="AJ46" s="34"/>
      <c r="AK46" s="34"/>
      <c r="AL46" s="34"/>
      <c r="AM46" s="34"/>
      <c r="AN46" s="34"/>
    </row>
    <row r="47" spans="3:40" s="6" customFormat="1" ht="21.75" customHeight="1">
      <c r="C47" s="42">
        <v>4</v>
      </c>
      <c r="D47" s="38"/>
      <c r="E47" s="39" t="s">
        <v>81</v>
      </c>
      <c r="F47" s="50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 t="s">
        <v>82</v>
      </c>
      <c r="U47" s="39"/>
      <c r="V47" s="39"/>
      <c r="W47" s="39"/>
      <c r="X47" s="39"/>
      <c r="Y47" s="39"/>
      <c r="Z47" s="39"/>
      <c r="AA47" s="38"/>
      <c r="AB47" s="38"/>
      <c r="AC47" s="38"/>
      <c r="AD47" s="38"/>
      <c r="AE47" s="38"/>
      <c r="AF47" s="38"/>
      <c r="AG47" s="38"/>
      <c r="AH47" s="36"/>
      <c r="AI47" s="36"/>
      <c r="AJ47" s="35"/>
      <c r="AK47" s="35"/>
      <c r="AL47" s="35"/>
      <c r="AM47" s="35"/>
      <c r="AN47" s="35"/>
    </row>
    <row r="48" spans="3:40" s="6" customFormat="1" ht="21.75" customHeight="1">
      <c r="C48" s="42">
        <v>5</v>
      </c>
      <c r="D48" s="38"/>
      <c r="E48" s="39" t="s">
        <v>83</v>
      </c>
      <c r="F48" s="50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 t="s">
        <v>84</v>
      </c>
      <c r="U48" s="39"/>
      <c r="V48" s="39"/>
      <c r="W48" s="39"/>
      <c r="X48" s="39"/>
      <c r="Y48" s="39"/>
      <c r="Z48" s="39"/>
      <c r="AA48" s="38"/>
      <c r="AB48" s="38"/>
      <c r="AC48" s="38"/>
      <c r="AD48" s="38"/>
      <c r="AE48" s="38"/>
      <c r="AF48" s="38"/>
      <c r="AG48" s="38"/>
      <c r="AH48" s="35"/>
      <c r="AI48" s="35"/>
      <c r="AJ48" s="35"/>
      <c r="AK48" s="35"/>
      <c r="AL48" s="35"/>
      <c r="AM48" s="35"/>
      <c r="AN48" s="35"/>
    </row>
    <row r="49" spans="3:40" s="6" customFormat="1" ht="21.75" customHeight="1">
      <c r="C49" s="41">
        <v>6</v>
      </c>
      <c r="D49" s="37"/>
      <c r="E49" s="39" t="s">
        <v>85</v>
      </c>
      <c r="F49" s="50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 t="s">
        <v>86</v>
      </c>
      <c r="U49" s="39"/>
      <c r="V49" s="39"/>
      <c r="W49" s="39"/>
      <c r="X49" s="39"/>
      <c r="Y49" s="39" t="s">
        <v>87</v>
      </c>
      <c r="Z49" s="40"/>
      <c r="AA49" s="37"/>
      <c r="AB49" s="37"/>
      <c r="AC49" s="37"/>
      <c r="AD49" s="37"/>
      <c r="AE49" s="37"/>
      <c r="AF49" s="37"/>
      <c r="AG49" s="37"/>
      <c r="AJ49" s="34"/>
      <c r="AK49" s="34"/>
      <c r="AL49" s="34"/>
      <c r="AM49" s="34"/>
      <c r="AN49" s="34"/>
    </row>
    <row r="50" spans="3:40" s="6" customFormat="1" ht="21.75" customHeight="1">
      <c r="C50" s="41">
        <v>7</v>
      </c>
      <c r="D50" s="37"/>
      <c r="E50" s="39" t="s">
        <v>88</v>
      </c>
      <c r="F50" s="50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 t="s">
        <v>89</v>
      </c>
      <c r="U50" s="39"/>
      <c r="V50" s="39"/>
      <c r="W50" s="39"/>
      <c r="X50" s="39"/>
      <c r="Y50" s="39"/>
      <c r="Z50" s="40"/>
      <c r="AA50" s="37"/>
      <c r="AB50" s="37"/>
      <c r="AC50" s="37"/>
      <c r="AD50" s="37"/>
      <c r="AE50" s="37"/>
      <c r="AF50" s="37"/>
      <c r="AG50" s="37"/>
      <c r="AJ50" s="34"/>
      <c r="AK50" s="34"/>
      <c r="AL50" s="34"/>
      <c r="AM50" s="34"/>
      <c r="AN50" s="34"/>
    </row>
    <row r="51" spans="3:40" s="6" customFormat="1" ht="21.75" customHeight="1">
      <c r="C51" s="41">
        <v>8</v>
      </c>
      <c r="D51" s="37"/>
      <c r="E51" s="39" t="s">
        <v>90</v>
      </c>
      <c r="F51" s="50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 t="s">
        <v>91</v>
      </c>
      <c r="U51" s="39"/>
      <c r="V51" s="39"/>
      <c r="W51" s="39"/>
      <c r="X51" s="39"/>
      <c r="Y51" s="39"/>
      <c r="Z51" s="40"/>
      <c r="AA51" s="37"/>
      <c r="AB51" s="37"/>
      <c r="AC51" s="37"/>
      <c r="AD51" s="37"/>
      <c r="AE51" s="37"/>
      <c r="AF51" s="37"/>
      <c r="AG51" s="37"/>
      <c r="AJ51" s="34"/>
      <c r="AK51" s="34"/>
      <c r="AL51" s="34"/>
      <c r="AM51" s="34"/>
      <c r="AN51" s="34"/>
    </row>
    <row r="52" spans="3:40" s="6" customFormat="1" ht="21.75" customHeight="1">
      <c r="C52" s="41">
        <v>9</v>
      </c>
      <c r="D52" s="37"/>
      <c r="E52" s="39" t="s">
        <v>92</v>
      </c>
      <c r="F52" s="50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 t="s">
        <v>0</v>
      </c>
      <c r="U52" s="39"/>
      <c r="V52" s="39"/>
      <c r="W52" s="39"/>
      <c r="X52" s="39"/>
      <c r="Y52" s="39"/>
      <c r="Z52" s="40"/>
      <c r="AA52" s="37"/>
      <c r="AB52" s="37"/>
      <c r="AC52" s="37"/>
      <c r="AD52" s="37"/>
      <c r="AE52" s="37"/>
      <c r="AF52" s="37"/>
      <c r="AG52" s="37"/>
      <c r="AJ52" s="34"/>
      <c r="AK52" s="34"/>
      <c r="AL52" s="34"/>
      <c r="AM52" s="34"/>
      <c r="AN52" s="34"/>
    </row>
    <row r="53" spans="3:40" s="6" customFormat="1" ht="21.75" customHeight="1">
      <c r="C53" s="41">
        <v>10</v>
      </c>
      <c r="D53" s="37"/>
      <c r="E53" s="39" t="s">
        <v>1</v>
      </c>
      <c r="F53" s="50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40"/>
      <c r="AA53" s="37"/>
      <c r="AB53" s="37"/>
      <c r="AC53" s="37"/>
      <c r="AD53" s="37"/>
      <c r="AE53" s="37"/>
      <c r="AF53" s="37"/>
      <c r="AG53" s="37"/>
      <c r="AJ53" s="34"/>
      <c r="AK53" s="34"/>
      <c r="AL53" s="34"/>
      <c r="AM53" s="34"/>
      <c r="AN53" s="34"/>
    </row>
    <row r="54" spans="3:40" s="6" customFormat="1" ht="21.75" customHeight="1">
      <c r="C54" s="41">
        <v>11</v>
      </c>
      <c r="D54" s="37"/>
      <c r="E54" s="39" t="s">
        <v>2</v>
      </c>
      <c r="F54" s="50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 t="s">
        <v>3</v>
      </c>
      <c r="U54" s="39"/>
      <c r="V54" s="39"/>
      <c r="W54" s="39"/>
      <c r="X54" s="39"/>
      <c r="Y54" s="39"/>
      <c r="Z54" s="40"/>
      <c r="AA54" s="37"/>
      <c r="AB54" s="37"/>
      <c r="AC54" s="37"/>
      <c r="AD54" s="37"/>
      <c r="AE54" s="37"/>
      <c r="AF54" s="37"/>
      <c r="AG54" s="37"/>
      <c r="AJ54" s="34"/>
      <c r="AK54" s="34"/>
      <c r="AL54" s="34"/>
      <c r="AM54" s="34"/>
      <c r="AN54" s="34"/>
    </row>
    <row r="55" spans="3:40" s="6" customFormat="1" ht="21.75" customHeight="1">
      <c r="C55" s="41">
        <v>12</v>
      </c>
      <c r="D55" s="37"/>
      <c r="E55" s="39" t="s">
        <v>4</v>
      </c>
      <c r="F55" s="50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39"/>
      <c r="Y55" s="39"/>
      <c r="Z55" s="40"/>
      <c r="AA55" s="37"/>
      <c r="AB55" s="37"/>
      <c r="AC55" s="37"/>
      <c r="AD55" s="37"/>
      <c r="AE55" s="37"/>
      <c r="AF55" s="37"/>
      <c r="AG55" s="37"/>
      <c r="AJ55" s="34"/>
      <c r="AK55" s="34"/>
      <c r="AL55" s="34"/>
      <c r="AM55" s="34"/>
      <c r="AN55" s="34"/>
    </row>
    <row r="56" spans="3:40" s="6" customFormat="1" ht="21.75" customHeight="1">
      <c r="C56" s="42">
        <v>13</v>
      </c>
      <c r="D56" s="37"/>
      <c r="E56" s="39" t="s">
        <v>5</v>
      </c>
      <c r="F56" s="50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 t="s">
        <v>6</v>
      </c>
      <c r="U56" s="39"/>
      <c r="V56" s="39"/>
      <c r="W56" s="39"/>
      <c r="X56" s="39"/>
      <c r="Y56" s="39"/>
      <c r="Z56" s="40"/>
      <c r="AA56" s="37"/>
      <c r="AB56" s="37"/>
      <c r="AC56" s="37"/>
      <c r="AD56" s="37"/>
      <c r="AE56" s="37"/>
      <c r="AF56" s="37"/>
      <c r="AG56" s="37"/>
      <c r="AJ56" s="34"/>
      <c r="AK56" s="34"/>
      <c r="AL56" s="34"/>
      <c r="AM56" s="34"/>
      <c r="AN56" s="34"/>
    </row>
    <row r="57" spans="3:40" s="6" customFormat="1" ht="21.75" customHeight="1">
      <c r="C57" s="42">
        <v>14</v>
      </c>
      <c r="D57" s="37"/>
      <c r="E57" s="39" t="s">
        <v>7</v>
      </c>
      <c r="F57" s="50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 t="s">
        <v>27</v>
      </c>
      <c r="U57" s="39"/>
      <c r="V57" s="39"/>
      <c r="W57" s="39"/>
      <c r="X57" s="39"/>
      <c r="Y57" s="39"/>
      <c r="Z57" s="40"/>
      <c r="AA57" s="37"/>
      <c r="AB57" s="37"/>
      <c r="AC57" s="37"/>
      <c r="AD57" s="37"/>
      <c r="AE57" s="37"/>
      <c r="AF57" s="37"/>
      <c r="AG57" s="37"/>
      <c r="AJ57" s="34"/>
      <c r="AK57" s="34"/>
      <c r="AL57" s="34"/>
      <c r="AM57" s="34"/>
      <c r="AN57" s="34"/>
    </row>
    <row r="58" spans="3:40" s="6" customFormat="1" ht="21.75" customHeight="1">
      <c r="C58" s="41">
        <v>15</v>
      </c>
      <c r="D58" s="37"/>
      <c r="E58" s="39" t="s">
        <v>8</v>
      </c>
      <c r="F58" s="50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 t="s">
        <v>13</v>
      </c>
      <c r="U58" s="39"/>
      <c r="V58" s="39"/>
      <c r="W58" s="39"/>
      <c r="X58" s="39"/>
      <c r="Y58" s="39"/>
      <c r="Z58" s="40"/>
      <c r="AA58" s="37"/>
      <c r="AB58" s="37"/>
      <c r="AC58" s="37"/>
      <c r="AD58" s="37"/>
      <c r="AE58" s="37"/>
      <c r="AF58" s="37"/>
      <c r="AG58" s="37"/>
      <c r="AJ58" s="34"/>
      <c r="AK58" s="34"/>
      <c r="AL58" s="34"/>
      <c r="AM58" s="34"/>
      <c r="AN58" s="34"/>
    </row>
    <row r="59" spans="3:40" s="6" customFormat="1" ht="21.75" customHeight="1">
      <c r="C59" s="41">
        <v>16</v>
      </c>
      <c r="D59" s="37"/>
      <c r="E59" s="39" t="s">
        <v>9</v>
      </c>
      <c r="F59" s="50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 t="s">
        <v>17</v>
      </c>
      <c r="U59" s="39"/>
      <c r="V59" s="39"/>
      <c r="W59" s="39"/>
      <c r="X59" s="39"/>
      <c r="Y59" s="39"/>
      <c r="Z59" s="40"/>
      <c r="AA59" s="37"/>
      <c r="AB59" s="37"/>
      <c r="AC59" s="37"/>
      <c r="AD59" s="37"/>
      <c r="AE59" s="37"/>
      <c r="AF59" s="37"/>
      <c r="AG59" s="37"/>
      <c r="AJ59" s="34"/>
      <c r="AK59" s="34"/>
      <c r="AL59" s="34"/>
      <c r="AM59" s="34"/>
      <c r="AN59" s="34"/>
    </row>
    <row r="60" spans="3:40" s="6" customFormat="1" ht="21.75" customHeight="1">
      <c r="C60" s="41">
        <v>17</v>
      </c>
      <c r="D60" s="37"/>
      <c r="E60" s="39" t="s">
        <v>10</v>
      </c>
      <c r="F60" s="50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 t="s">
        <v>11</v>
      </c>
      <c r="U60" s="39"/>
      <c r="V60" s="39"/>
      <c r="W60" s="39"/>
      <c r="X60" s="39"/>
      <c r="Y60" s="39"/>
      <c r="Z60" s="40"/>
      <c r="AA60" s="37"/>
      <c r="AB60" s="37"/>
      <c r="AC60" s="37"/>
      <c r="AD60" s="37"/>
      <c r="AE60" s="37"/>
      <c r="AF60" s="37"/>
      <c r="AG60" s="37"/>
      <c r="AJ60" s="34"/>
      <c r="AK60" s="34"/>
      <c r="AL60" s="34"/>
      <c r="AM60" s="34"/>
      <c r="AN60" s="34"/>
    </row>
    <row r="61" spans="3:40" s="6" customFormat="1" ht="21.75" customHeight="1">
      <c r="C61" s="41">
        <v>18</v>
      </c>
      <c r="D61" s="37"/>
      <c r="E61" s="39" t="s">
        <v>10</v>
      </c>
      <c r="F61" s="50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 t="s">
        <v>12</v>
      </c>
      <c r="U61" s="39"/>
      <c r="V61" s="39"/>
      <c r="W61" s="39"/>
      <c r="X61" s="39"/>
      <c r="Y61" s="39"/>
      <c r="Z61" s="40"/>
      <c r="AA61" s="37"/>
      <c r="AB61" s="37"/>
      <c r="AC61" s="37"/>
      <c r="AD61" s="37"/>
      <c r="AE61" s="37"/>
      <c r="AF61" s="37"/>
      <c r="AG61" s="37"/>
      <c r="AJ61" s="34"/>
      <c r="AK61" s="34"/>
      <c r="AL61" s="34"/>
      <c r="AM61" s="34"/>
      <c r="AN61" s="34"/>
    </row>
    <row r="62" spans="3:40" s="6" customFormat="1" ht="21.75" customHeight="1">
      <c r="C62" s="41">
        <v>19</v>
      </c>
      <c r="D62" s="37"/>
      <c r="E62" s="39" t="s">
        <v>14</v>
      </c>
      <c r="F62" s="50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 t="s">
        <v>15</v>
      </c>
      <c r="U62" s="39"/>
      <c r="V62" s="39"/>
      <c r="W62" s="39"/>
      <c r="X62" s="39"/>
      <c r="Y62" s="39"/>
      <c r="Z62" s="40"/>
      <c r="AA62" s="37"/>
      <c r="AB62" s="37"/>
      <c r="AC62" s="37"/>
      <c r="AD62" s="37"/>
      <c r="AE62" s="37"/>
      <c r="AF62" s="37"/>
      <c r="AG62" s="37"/>
      <c r="AJ62" s="34"/>
      <c r="AK62" s="34"/>
      <c r="AL62" s="34"/>
      <c r="AM62" s="34"/>
      <c r="AN62" s="34"/>
    </row>
    <row r="63" spans="3:40" s="6" customFormat="1" ht="21.75" customHeight="1">
      <c r="C63" s="41">
        <v>20</v>
      </c>
      <c r="D63" s="37"/>
      <c r="E63" s="39" t="s">
        <v>16</v>
      </c>
      <c r="F63" s="50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 t="s">
        <v>50</v>
      </c>
      <c r="U63" s="39"/>
      <c r="V63" s="39"/>
      <c r="W63" s="39"/>
      <c r="X63" s="39"/>
      <c r="Y63" s="39"/>
      <c r="Z63" s="40"/>
      <c r="AA63" s="37"/>
      <c r="AB63" s="37"/>
      <c r="AC63" s="37"/>
      <c r="AD63" s="37"/>
      <c r="AE63" s="37"/>
      <c r="AF63" s="37"/>
      <c r="AG63" s="37"/>
      <c r="AJ63" s="34"/>
      <c r="AK63" s="34"/>
      <c r="AL63" s="34"/>
      <c r="AM63" s="34"/>
      <c r="AN63" s="34"/>
    </row>
    <row r="64" spans="3:40" s="6" customFormat="1" ht="21.75" customHeight="1">
      <c r="C64" s="41">
        <v>21</v>
      </c>
      <c r="D64" s="37"/>
      <c r="E64" s="39" t="s">
        <v>16</v>
      </c>
      <c r="F64" s="50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 t="s">
        <v>18</v>
      </c>
      <c r="U64" s="39"/>
      <c r="V64" s="39"/>
      <c r="W64" s="39"/>
      <c r="X64" s="39"/>
      <c r="Y64" s="39" t="s">
        <v>19</v>
      </c>
      <c r="Z64" s="40"/>
      <c r="AA64" s="37"/>
      <c r="AB64" s="37"/>
      <c r="AC64" s="37"/>
      <c r="AD64" s="37"/>
      <c r="AE64" s="37"/>
      <c r="AF64" s="37"/>
      <c r="AG64" s="37"/>
      <c r="AJ64" s="34"/>
      <c r="AK64" s="34"/>
      <c r="AL64" s="34"/>
      <c r="AM64" s="34"/>
      <c r="AN64" s="34"/>
    </row>
    <row r="65" spans="3:40" s="6" customFormat="1" ht="21.75" customHeight="1">
      <c r="C65" s="42">
        <v>22</v>
      </c>
      <c r="D65" s="37"/>
      <c r="E65" s="39" t="s">
        <v>20</v>
      </c>
      <c r="F65" s="50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 t="s">
        <v>21</v>
      </c>
      <c r="U65" s="39"/>
      <c r="V65" s="39"/>
      <c r="W65" s="39"/>
      <c r="X65" s="39"/>
      <c r="Y65" s="39"/>
      <c r="Z65" s="40"/>
      <c r="AA65" s="37"/>
      <c r="AB65" s="37"/>
      <c r="AC65" s="37"/>
      <c r="AD65" s="37"/>
      <c r="AE65" s="37"/>
      <c r="AF65" s="37"/>
      <c r="AG65" s="37"/>
      <c r="AJ65" s="34"/>
      <c r="AK65" s="34"/>
      <c r="AL65" s="34"/>
      <c r="AM65" s="34"/>
      <c r="AN65" s="34"/>
    </row>
    <row r="66" spans="3:40" s="6" customFormat="1" ht="21.75" customHeight="1">
      <c r="C66" s="42">
        <v>23</v>
      </c>
      <c r="D66" s="37"/>
      <c r="E66" s="39" t="s">
        <v>22</v>
      </c>
      <c r="F66" s="50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39"/>
      <c r="Y66" s="39"/>
      <c r="Z66" s="40"/>
      <c r="AA66" s="37"/>
      <c r="AB66" s="37"/>
      <c r="AC66" s="37"/>
      <c r="AD66" s="37"/>
      <c r="AE66" s="37"/>
      <c r="AF66" s="37"/>
      <c r="AG66" s="37"/>
      <c r="AJ66" s="34"/>
      <c r="AK66" s="34"/>
      <c r="AL66" s="34"/>
      <c r="AM66" s="34"/>
      <c r="AN66" s="34"/>
    </row>
    <row r="67" spans="3:40" s="6" customFormat="1" ht="21.75" customHeight="1">
      <c r="C67" s="41">
        <v>24</v>
      </c>
      <c r="D67" s="37"/>
      <c r="E67" s="39" t="s">
        <v>23</v>
      </c>
      <c r="F67" s="50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 t="s">
        <v>24</v>
      </c>
      <c r="U67" s="39"/>
      <c r="V67" s="39"/>
      <c r="W67" s="39"/>
      <c r="X67" s="39"/>
      <c r="Y67" s="39"/>
      <c r="Z67" s="40"/>
      <c r="AA67" s="37"/>
      <c r="AB67" s="37"/>
      <c r="AC67" s="37"/>
      <c r="AD67" s="37"/>
      <c r="AE67" s="37"/>
      <c r="AF67" s="37"/>
      <c r="AG67" s="37"/>
      <c r="AJ67" s="34"/>
      <c r="AK67" s="34"/>
      <c r="AL67" s="34"/>
      <c r="AM67" s="34"/>
      <c r="AN67" s="34"/>
    </row>
    <row r="68" spans="3:40" s="6" customFormat="1" ht="21.75" customHeight="1">
      <c r="C68" s="41">
        <v>25</v>
      </c>
      <c r="D68" s="37"/>
      <c r="E68" s="39"/>
      <c r="F68" s="50"/>
      <c r="G68" s="39"/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  <c r="X68" s="39"/>
      <c r="Y68" s="39"/>
      <c r="Z68" s="40"/>
      <c r="AA68" s="37"/>
      <c r="AB68" s="37"/>
      <c r="AC68" s="37"/>
      <c r="AD68" s="37"/>
      <c r="AE68" s="37"/>
      <c r="AF68" s="37"/>
      <c r="AG68" s="37"/>
      <c r="AJ68" s="34"/>
      <c r="AK68" s="34"/>
      <c r="AL68" s="34"/>
      <c r="AM68" s="34"/>
      <c r="AN68" s="34"/>
    </row>
  </sheetData>
  <printOptions/>
  <pageMargins left="0.44" right="0.52" top="0.61" bottom="0.54" header="0.5" footer="0.5"/>
  <pageSetup fitToHeight="1" fitToWidth="1" horizontalDpi="1200" verticalDpi="1200" orientation="landscape" scale="5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Missouri - Rolla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reflori</dc:creator>
  <cp:keywords/>
  <dc:description/>
  <cp:lastModifiedBy>Ralph Flori</cp:lastModifiedBy>
  <cp:lastPrinted>2007-09-10T20:57:46Z</cp:lastPrinted>
  <dcterms:created xsi:type="dcterms:W3CDTF">2004-08-27T17:35:33Z</dcterms:created>
  <dcterms:modified xsi:type="dcterms:W3CDTF">2008-05-11T13:33:43Z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