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100" windowWidth="14240" windowHeight="8200" activeTab="0"/>
  </bookViews>
  <sheets>
    <sheet name="Density Calculations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<sst xmlns="http://schemas.openxmlformats.org/spreadsheetml/2006/main" count="49" uniqueCount="32">
  <si>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Computer Bead Data Sheet</t>
  </si>
  <si>
    <t>set</t>
  </si>
  <si>
    <t>Density (g/ml)</t>
  </si>
  <si>
    <t>Mass (g)</t>
  </si>
  <si>
    <t>Mass Beads (g)</t>
  </si>
  <si>
    <t>Vol (ml)</t>
  </si>
  <si>
    <t>Vol Beads (ml)</t>
  </si>
  <si>
    <t>Set A - Random Data Set</t>
  </si>
  <si>
    <t xml:space="preserve">Set B - Repeated Data Set </t>
  </si>
  <si>
    <t>dump</t>
  </si>
  <si>
    <t>save</t>
  </si>
  <si>
    <t>-------------</t>
  </si>
  <si>
    <t>(g / ml)</t>
  </si>
  <si>
    <t>Set B - Data</t>
  </si>
  <si>
    <t>Density Calc.</t>
  </si>
  <si>
    <t>→</t>
  </si>
  <si>
    <t>Degrees of Freedom</t>
  </si>
  <si>
    <t>t- factor</t>
  </si>
  <si>
    <t>Set A+B CI sing</t>
  </si>
  <si>
    <t>Set A+B Mean</t>
  </si>
  <si>
    <t>Set A+B st.dev.est</t>
  </si>
  <si>
    <t>Set A+B CI mean</t>
  </si>
  <si>
    <t>I.  Fill in the green boxes with your data.  Answers will appear in yellow boxes.  Copy answers on to your datasheets.</t>
  </si>
  <si>
    <t>Set A+B Density st.dev.est</t>
  </si>
  <si>
    <t>Set A+B Density CI mean</t>
  </si>
  <si>
    <t>Set A+B (Mean Mass / Mean Vol)</t>
  </si>
  <si>
    <t>II. Set A + B Results (Combining Both Sets of Data) - Use a Probability Limit of 98% (Table 1 - Page 10)</t>
  </si>
  <si>
    <t>III.  Set B Results (Repeated Data Set Only) - Use a Probability Limit of 98% (Table 1 - Page 10)</t>
  </si>
  <si>
    <t>Set B Mean</t>
  </si>
  <si>
    <t>Set B st.dev.est</t>
  </si>
  <si>
    <t>Set B CI sing</t>
  </si>
  <si>
    <t>Set B CI mean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</si>
</sst>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"/>
    <numFmt numFmtId="170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168" fontId="0" fillId="2" borderId="9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8" fontId="0" fillId="3" borderId="14" xfId="0" applyNumberFormat="1" applyFont="1" applyFill="1" applyBorder="1" applyAlignment="1">
      <alignment horizontal="center"/>
    </xf>
    <xf numFmtId="168" fontId="0" fillId="3" borderId="15" xfId="0" applyNumberFormat="1" applyFont="1" applyFill="1" applyBorder="1" applyAlignment="1">
      <alignment horizontal="center"/>
    </xf>
    <xf numFmtId="168" fontId="0" fillId="3" borderId="16" xfId="0" applyNumberFormat="1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center"/>
    </xf>
    <xf numFmtId="2" fontId="0" fillId="3" borderId="18" xfId="0" applyNumberFormat="1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2" fontId="0" fillId="3" borderId="20" xfId="0" applyNumberFormat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70" fontId="0" fillId="2" borderId="15" xfId="0" applyNumberFormat="1" applyFont="1" applyFill="1" applyBorder="1" applyAlignment="1">
      <alignment horizontal="center"/>
    </xf>
    <xf numFmtId="170" fontId="0" fillId="2" borderId="21" xfId="0" applyNumberFormat="1" applyFont="1" applyFill="1" applyBorder="1" applyAlignment="1">
      <alignment horizontal="center"/>
    </xf>
    <xf numFmtId="170" fontId="0" fillId="2" borderId="16" xfId="0" applyNumberFormat="1" applyFont="1" applyFill="1" applyBorder="1" applyAlignment="1">
      <alignment horizontal="center"/>
    </xf>
    <xf numFmtId="170" fontId="0" fillId="2" borderId="22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170" fontId="0" fillId="2" borderId="6" xfId="0" applyNumberFormat="1" applyFont="1" applyFill="1" applyBorder="1" applyAlignment="1">
      <alignment horizontal="center"/>
    </xf>
    <xf numFmtId="170" fontId="0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CCFF"/>
      <rgbColor rgb="00CCEC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3">
      <selection activeCell="H40" sqref="H40"/>
    </sheetView>
  </sheetViews>
  <sheetFormatPr defaultColWidth="11.421875" defaultRowHeight="12.75"/>
  <cols>
    <col min="1" max="1" width="13.7109375" style="0" customWidth="1"/>
    <col min="2" max="2" width="13.7109375" style="20" customWidth="1"/>
    <col min="3" max="5" width="14.7109375" style="10" customWidth="1"/>
    <col min="6" max="6" width="13.7109375" style="0" customWidth="1"/>
    <col min="7" max="7" width="14.7109375" style="0" customWidth="1"/>
    <col min="8" max="16384" width="8.8515625" style="0" customWidth="1"/>
  </cols>
  <sheetData>
    <row r="1" spans="2:5" ht="16.5">
      <c r="B1" s="7"/>
      <c r="C1" s="8"/>
      <c r="D1" s="29" t="s">
        <v>0</v>
      </c>
      <c r="E1" s="8"/>
    </row>
    <row r="2" spans="2:5" ht="12.75" customHeight="1">
      <c r="B2" s="7"/>
      <c r="C2" s="8"/>
      <c r="D2" s="29"/>
      <c r="E2" s="8"/>
    </row>
    <row r="3" spans="1:5" ht="12.75" customHeight="1">
      <c r="A3" s="2" t="s">
        <v>22</v>
      </c>
      <c r="B3" s="7"/>
      <c r="C3" s="8"/>
      <c r="D3" s="29"/>
      <c r="E3" s="8"/>
    </row>
    <row r="4" spans="2:5" ht="12.75" customHeight="1">
      <c r="B4" s="7"/>
      <c r="C4" s="8"/>
      <c r="D4" s="29"/>
      <c r="E4" s="8"/>
    </row>
    <row r="5" ht="12.75" thickBot="1">
      <c r="B5" s="9" t="s">
        <v>7</v>
      </c>
    </row>
    <row r="6" spans="2:5" ht="12.75" thickBot="1">
      <c r="B6" s="11" t="s">
        <v>1</v>
      </c>
      <c r="C6" s="12" t="s">
        <v>4</v>
      </c>
      <c r="D6" s="13" t="s">
        <v>5</v>
      </c>
      <c r="E6" s="14" t="s">
        <v>6</v>
      </c>
    </row>
    <row r="7" spans="2:5" ht="12">
      <c r="B7" s="23"/>
      <c r="C7" s="24" t="s">
        <v>11</v>
      </c>
      <c r="D7" s="38"/>
      <c r="E7" s="25" t="s">
        <v>11</v>
      </c>
    </row>
    <row r="8" spans="2:5" ht="12">
      <c r="B8" s="15">
        <v>1</v>
      </c>
      <c r="C8" s="35"/>
      <c r="D8" s="39"/>
      <c r="E8" s="27">
        <f>+D8-D7</f>
        <v>0</v>
      </c>
    </row>
    <row r="9" spans="2:5" ht="12">
      <c r="B9" s="16">
        <v>2</v>
      </c>
      <c r="C9" s="36"/>
      <c r="D9" s="40"/>
      <c r="E9" s="27">
        <f>+D9-D8</f>
        <v>0</v>
      </c>
    </row>
    <row r="10" spans="2:5" ht="12">
      <c r="B10" s="16">
        <v>3</v>
      </c>
      <c r="C10" s="36"/>
      <c r="D10" s="40"/>
      <c r="E10" s="27">
        <f>+D10-D9</f>
        <v>0</v>
      </c>
    </row>
    <row r="11" spans="2:5" ht="12">
      <c r="B11" s="16">
        <v>4</v>
      </c>
      <c r="C11" s="36"/>
      <c r="D11" s="40"/>
      <c r="E11" s="27">
        <f>+D11-D10</f>
        <v>0</v>
      </c>
    </row>
    <row r="12" spans="2:5" ht="12.75" thickBot="1">
      <c r="B12" s="17">
        <v>5</v>
      </c>
      <c r="C12" s="37"/>
      <c r="D12" s="41"/>
      <c r="E12" s="28">
        <f>+D12-D11</f>
        <v>0</v>
      </c>
    </row>
    <row r="13" spans="2:5" ht="12">
      <c r="B13" s="18"/>
      <c r="C13" s="21" t="s">
        <v>9</v>
      </c>
      <c r="D13" s="21" t="s">
        <v>9</v>
      </c>
      <c r="E13" s="19"/>
    </row>
    <row r="14" spans="2:5" ht="12">
      <c r="B14" s="18"/>
      <c r="C14" s="19"/>
      <c r="D14" s="19"/>
      <c r="E14" s="19"/>
    </row>
    <row r="15" spans="2:7" ht="12.75" thickBot="1">
      <c r="B15" s="9" t="s">
        <v>8</v>
      </c>
      <c r="G15" s="3" t="s">
        <v>13</v>
      </c>
    </row>
    <row r="16" spans="2:7" ht="12.75" thickBot="1">
      <c r="B16" s="11" t="s">
        <v>1</v>
      </c>
      <c r="C16" s="12" t="s">
        <v>4</v>
      </c>
      <c r="D16" s="13" t="s">
        <v>5</v>
      </c>
      <c r="E16" s="14" t="s">
        <v>6</v>
      </c>
      <c r="G16" s="26" t="s">
        <v>14</v>
      </c>
    </row>
    <row r="17" spans="2:7" ht="12.75" thickBot="1">
      <c r="B17" s="23"/>
      <c r="C17" s="24" t="s">
        <v>11</v>
      </c>
      <c r="D17" s="38"/>
      <c r="E17" s="25" t="s">
        <v>11</v>
      </c>
      <c r="G17" s="26" t="s">
        <v>12</v>
      </c>
    </row>
    <row r="18" spans="2:7" ht="12">
      <c r="B18" s="15">
        <v>6</v>
      </c>
      <c r="C18" s="35"/>
      <c r="D18" s="39"/>
      <c r="E18" s="27">
        <f>+D18-D17</f>
        <v>0</v>
      </c>
      <c r="F18" s="4" t="s">
        <v>15</v>
      </c>
      <c r="G18" s="42" t="e">
        <f>+C18/E18</f>
        <v>#DIV/0!</v>
      </c>
    </row>
    <row r="19" spans="2:7" ht="12">
      <c r="B19" s="16">
        <v>7</v>
      </c>
      <c r="C19" s="36"/>
      <c r="D19" s="40"/>
      <c r="E19" s="27">
        <f>+D19-D18</f>
        <v>0</v>
      </c>
      <c r="F19" s="4" t="s">
        <v>15</v>
      </c>
      <c r="G19" s="43" t="e">
        <f>+C19/E19</f>
        <v>#DIV/0!</v>
      </c>
    </row>
    <row r="20" spans="2:7" ht="12">
      <c r="B20" s="16">
        <v>8</v>
      </c>
      <c r="C20" s="36"/>
      <c r="D20" s="40"/>
      <c r="E20" s="27">
        <f>+D20-D19</f>
        <v>0</v>
      </c>
      <c r="F20" s="4" t="s">
        <v>15</v>
      </c>
      <c r="G20" s="43" t="e">
        <f>+C20/E20</f>
        <v>#DIV/0!</v>
      </c>
    </row>
    <row r="21" spans="2:7" ht="12">
      <c r="B21" s="16">
        <v>9</v>
      </c>
      <c r="C21" s="36"/>
      <c r="D21" s="40"/>
      <c r="E21" s="27">
        <f>+D21-D20</f>
        <v>0</v>
      </c>
      <c r="F21" s="4" t="s">
        <v>15</v>
      </c>
      <c r="G21" s="43" t="e">
        <f>+C21/E21</f>
        <v>#DIV/0!</v>
      </c>
    </row>
    <row r="22" spans="2:7" ht="12.75" thickBot="1">
      <c r="B22" s="17">
        <v>10</v>
      </c>
      <c r="C22" s="37"/>
      <c r="D22" s="41"/>
      <c r="E22" s="28">
        <f>+D22-D21</f>
        <v>0</v>
      </c>
      <c r="F22" s="4" t="s">
        <v>15</v>
      </c>
      <c r="G22" s="44" t="e">
        <f>+C22/E22</f>
        <v>#DIV/0!</v>
      </c>
    </row>
    <row r="23" spans="3:4" ht="12">
      <c r="C23" s="22" t="s">
        <v>10</v>
      </c>
      <c r="D23" s="22" t="s">
        <v>9</v>
      </c>
    </row>
    <row r="25" spans="1:5" s="5" customFormat="1" ht="12">
      <c r="A25" s="6" t="s">
        <v>26</v>
      </c>
      <c r="C25" s="30"/>
      <c r="D25" s="30"/>
      <c r="E25" s="30"/>
    </row>
    <row r="26" ht="12.75" thickBot="1"/>
    <row r="27" spans="2:6" ht="12.75" thickBot="1">
      <c r="B27" s="1" t="s">
        <v>16</v>
      </c>
      <c r="C27" s="33"/>
      <c r="E27" s="1" t="s">
        <v>17</v>
      </c>
      <c r="F27" s="34"/>
    </row>
    <row r="29" spans="3:4" ht="12.75" thickBot="1">
      <c r="C29" s="3" t="s">
        <v>3</v>
      </c>
      <c r="D29" s="3" t="s">
        <v>5</v>
      </c>
    </row>
    <row r="30" spans="2:4" ht="12">
      <c r="B30" s="1" t="s">
        <v>19</v>
      </c>
      <c r="C30" s="31">
        <f>+(C8+C9+C10+C11+C12+C18+C19+C20+C21+C22)/(1+C27)</f>
        <v>0</v>
      </c>
      <c r="D30" s="32">
        <f>+(E8+E9+E10+E11+E12+E18+E19+E20+E21+E22)/(1+C27)</f>
        <v>0</v>
      </c>
    </row>
    <row r="31" spans="2:4" ht="12">
      <c r="B31" s="1" t="s">
        <v>20</v>
      </c>
      <c r="C31" s="45" t="e">
        <f>SQRT(((+C8-C30)^2+(C9-C30)^2+(C10-C30)^2+(C11-C30)^2+(C12-C30)^2+(C18-C30)^2+(C19-C30)^2+(C20-C30)^2+(C21-C30)^2+(C22-C30)^2)/(C27))</f>
        <v>#DIV/0!</v>
      </c>
      <c r="D31" s="46" t="e">
        <f>SQRT(((+E8-D30)^2+(E9-D30)^2+(E10-D30)^2+(E11-D30)^2+(E12-D30)^2+(E18-D30)^2+(E19-D30)^2+(E20-D30)^2+(E21-D30)^2+(E22-D30)^2)/(C27))</f>
        <v>#DIV/0!</v>
      </c>
    </row>
    <row r="32" spans="2:4" ht="12">
      <c r="B32" s="1" t="s">
        <v>18</v>
      </c>
      <c r="C32" s="45" t="e">
        <f>+C31*F27</f>
        <v>#DIV/0!</v>
      </c>
      <c r="D32" s="46" t="e">
        <f>+D31*F27</f>
        <v>#DIV/0!</v>
      </c>
    </row>
    <row r="33" spans="2:4" ht="12.75" thickBot="1">
      <c r="B33" s="1" t="s">
        <v>21</v>
      </c>
      <c r="C33" s="47" t="e">
        <f>+C32/(SQRT(1+C27))</f>
        <v>#DIV/0!</v>
      </c>
      <c r="D33" s="48" t="e">
        <f>+D32/(SQRT(1+C27))</f>
        <v>#DIV/0!</v>
      </c>
    </row>
    <row r="35" ht="12.75" thickBot="1">
      <c r="C35" s="3" t="s">
        <v>2</v>
      </c>
    </row>
    <row r="36" spans="2:3" ht="12">
      <c r="B36" s="1" t="s">
        <v>25</v>
      </c>
      <c r="C36" s="49" t="e">
        <f>+C30/D30</f>
        <v>#DIV/0!</v>
      </c>
    </row>
    <row r="37" spans="2:3" ht="12">
      <c r="B37" s="1" t="s">
        <v>23</v>
      </c>
      <c r="C37" s="50" t="e">
        <f>+C36*(SQRT(((C31)^2/(C30)^2)+(D31)^2/(D30)^2))</f>
        <v>#DIV/0!</v>
      </c>
    </row>
    <row r="38" spans="2:3" ht="12.75" thickBot="1">
      <c r="B38" s="1" t="s">
        <v>24</v>
      </c>
      <c r="C38" s="51" t="e">
        <f>+(C37*2.821)/(SQRT(1+C27))</f>
        <v>#DIV/0!</v>
      </c>
    </row>
    <row r="40" ht="12">
      <c r="A40" s="2" t="s">
        <v>27</v>
      </c>
    </row>
    <row r="41" ht="12.75" thickBot="1"/>
    <row r="42" spans="2:6" ht="12.75" thickBot="1">
      <c r="B42" s="1" t="s">
        <v>16</v>
      </c>
      <c r="C42" s="33"/>
      <c r="E42" s="1" t="s">
        <v>17</v>
      </c>
      <c r="F42" s="34"/>
    </row>
    <row r="44" ht="12.75" thickBot="1">
      <c r="C44" s="3" t="s">
        <v>2</v>
      </c>
    </row>
    <row r="45" spans="2:3" ht="12">
      <c r="B45" s="1" t="s">
        <v>28</v>
      </c>
      <c r="C45" s="49" t="e">
        <f>+(G18+G19+G20+G21+G22)/(1+C42)</f>
        <v>#DIV/0!</v>
      </c>
    </row>
    <row r="46" spans="2:3" ht="12">
      <c r="B46" s="1" t="s">
        <v>29</v>
      </c>
      <c r="C46" s="50" t="e">
        <f>SQRT(((+G18-C45)^2+(G19-C45)^2+(G20-C45)^2+(G21-C45)^2+(G22-C45)^2)/(C42))</f>
        <v>#DIV/0!</v>
      </c>
    </row>
    <row r="47" spans="2:3" ht="12">
      <c r="B47" s="1" t="s">
        <v>30</v>
      </c>
      <c r="C47" s="50" t="e">
        <f>+C46*F42</f>
        <v>#DIV/0!</v>
      </c>
    </row>
    <row r="48" spans="2:3" ht="12.75" thickBot="1">
      <c r="B48" s="1" t="s">
        <v>31</v>
      </c>
      <c r="C48" s="51" t="e">
        <f>+C47/(SQRT(1+C42))</f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Joe Miner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MMLab</dc:creator>
  <cp:keywords/>
  <dc:description/>
  <cp:lastModifiedBy>Terry Bone</cp:lastModifiedBy>
  <cp:lastPrinted>2007-01-22T06:14:45Z</cp:lastPrinted>
  <dcterms:created xsi:type="dcterms:W3CDTF">2006-01-18T17:08:15Z</dcterms:created>
  <dcterms:modified xsi:type="dcterms:W3CDTF">2007-01-22T07:59:43Z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1444484618</vt:i4>
  </property>
  <property fmtid="{D5CDD505-2E9C-101B-9397-08002B2CF9AE}" pid="3" name="_EmailSubject">
    <vt:lpwstr>Excel Spreadsheet</vt:lpwstr>
  </property>
  <property fmtid="{D5CDD505-2E9C-101B-9397-08002B2CF9AE}" pid="4" name="_AuthorEmail">
    <vt:lpwstr>bolonc@umr.edu</vt:lpwstr>
  </property>
  <property fmtid="{D5CDD505-2E9C-101B-9397-08002B2CF9AE}" pid="5" name="_AuthorEmailDisplayName">
    <vt:lpwstr>Bolon, Cynthia Pearl</vt:lpwstr>
  </property>
</Properties>
</file>